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О-Бух\Desktop\Новая папка\"/>
    </mc:Choice>
  </mc:AlternateContent>
  <bookViews>
    <workbookView xWindow="0" yWindow="0" windowWidth="28800" windowHeight="14325"/>
  </bookViews>
  <sheets>
    <sheet name="доходы" sheetId="6" r:id="rId1"/>
  </sheets>
  <definedNames>
    <definedName name="_xlnm.Print_Titles" localSheetId="0">доходы!$6:$8</definedName>
  </definedNames>
  <calcPr calcId="162913"/>
</workbook>
</file>

<file path=xl/calcChain.xml><?xml version="1.0" encoding="utf-8"?>
<calcChain xmlns="http://schemas.openxmlformats.org/spreadsheetml/2006/main">
  <c r="AA37" i="6" l="1"/>
  <c r="AA36" i="6" s="1"/>
  <c r="AA41" i="6"/>
  <c r="AA58" i="6"/>
  <c r="AA61" i="6"/>
  <c r="AA62" i="6"/>
  <c r="AA63" i="6"/>
  <c r="AA57" i="6"/>
  <c r="AA56" i="6"/>
  <c r="AA51" i="6" s="1"/>
  <c r="AA50" i="6"/>
  <c r="AA49" i="6"/>
  <c r="AA43" i="6"/>
  <c r="AA42" i="6"/>
  <c r="AA39" i="6"/>
  <c r="AA38" i="6"/>
  <c r="AA24" i="6"/>
  <c r="AA22" i="6"/>
  <c r="AA15" i="6"/>
  <c r="AA14" i="6" s="1"/>
  <c r="AA13" i="6"/>
  <c r="AA12" i="6" s="1"/>
  <c r="AA10" i="6"/>
  <c r="AA16" i="6" l="1"/>
  <c r="AA35" i="6"/>
  <c r="AA34" i="6" s="1"/>
  <c r="AA21" i="6"/>
  <c r="AA11" i="6" l="1"/>
  <c r="AA9" i="6" s="1"/>
</calcChain>
</file>

<file path=xl/sharedStrings.xml><?xml version="1.0" encoding="utf-8"?>
<sst xmlns="http://schemas.openxmlformats.org/spreadsheetml/2006/main" count="185" uniqueCount="160">
  <si>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</si>
  <si>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</si>
  <si>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</si>
  <si>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</si>
  <si>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</si>
  <si>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</si>
  <si>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</si>
  <si>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</si>
  <si>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</si>
  <si>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</si>
  <si>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</si>
  <si>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</si>
  <si>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</si>
  <si>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</si>
  <si>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</si>
  <si>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</si>
  <si>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</si>
  <si>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</si>
  <si>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</si>
  <si>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</si>
  <si>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</si>
  <si>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</si>
  <si>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</si>
  <si>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</si>
  <si>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</si>
  <si>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</si>
  <si>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</si>
  <si>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</si>
  <si>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</si>
  <si>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</si>
  <si>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</si>
  <si>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</si>
  <si>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</si>
  <si>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</si>
  <si>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</si>
  <si>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</si>
  <si>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</si>
  <si>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</si>
  <si>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</si>
  <si>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</si>
  <si>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</si>
  <si>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</si>
  <si>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</si>
  <si>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</si>
  <si>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</si>
  <si>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</si>
  <si>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</si>
  <si>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</si>
  <si>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</si>
  <si>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</si>
  <si>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</si>
  <si>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</si>
  <si>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</si>
  <si>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</si>
  <si>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</si>
  <si>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</si>
  <si>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</si>
  <si>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</si>
  <si>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</si>
  <si>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</si>
  <si>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</si>
  <si>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</si>
  <si>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</si>
  <si>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</si>
  <si>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</si>
  <si>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</si>
  <si>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</si>
  <si>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</si>
  <si>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</si>
  <si>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</si>
  <si>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</si>
  <si>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организаций</t>
  </si>
  <si>
    <t xml:space="preserve"> 000 1060200002 0000 110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</si>
  <si>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</si>
  <si>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</si>
  <si>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</si>
  <si>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</si>
  <si>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</si>
  <si>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</si>
  <si>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</si>
  <si>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</si>
  <si>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</si>
  <si>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</si>
  <si>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</si>
  <si>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</si>
  <si>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</si>
  <si>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</si>
  <si>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АДМИНИСТРАТИВНЫЕ ПЛАТЕЖИ И СБОРЫ</t>
  </si>
  <si>
    <t xml:space="preserve"> 000 1150000000 0000 000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</si>
  <si>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</si>
  <si>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</si>
  <si>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</si>
  <si>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</si>
  <si>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</si>
  <si>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</si>
  <si>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</si>
  <si>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</si>
  <si>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</si>
  <si>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</si>
  <si>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</si>
  <si>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</si>
  <si>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</si>
  <si>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</si>
  <si>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</si>
  <si>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</si>
  <si>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</si>
  <si>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</si>
  <si>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</si>
  <si>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</si>
  <si>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</si>
  <si>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</si>
  <si>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</si>
  <si>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</si>
  <si>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</si>
  <si>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</si>
  <si>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</si>
  <si>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</si>
  <si>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</si>
  <si>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</si>
  <si>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</si>
  <si>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</si>
  <si>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</si>
  <si>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</si>
  <si>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</si>
  <si>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</si>
  <si>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</si>
  <si>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</si>
  <si>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</si>
  <si>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</si>
  <si>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</si>
  <si>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</si>
  <si>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</si>
  <si>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</si>
  <si>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</si>
  <si>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</si>
  <si>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</si>
  <si>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</si>
  <si>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</si>
  <si>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</si>
  <si>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</si>
  <si>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</si>
  <si>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</si>
  <si>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</si>
  <si>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</si>
  <si>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>""</t>
  </si>
  <si>
    <t>план</t>
  </si>
  <si>
    <t>Иные межбюджетные трансферты</t>
  </si>
  <si>
    <t xml:space="preserve"> 000 2024999905 0000 150</t>
  </si>
  <si>
    <t>приложение № 1</t>
  </si>
  <si>
    <t>приложение №1</t>
  </si>
  <si>
    <t>ДОХОДЫ  РАЙОННОГО БЮДЖЕТА   МО ИРАФСКИЙ РАЙОН НА 2019 И ПЛАНОВЫЙ ПЕРИОД 2020-2021гг</t>
  </si>
  <si>
    <t>О внесении изменений в Решение Собрания представителей муниципального образования Ирафскогий район "О районном бюджете муниципального образования Ирафский районна 2019г и плановый период 2020-2021гг"</t>
  </si>
  <si>
    <t>тыс.рублей</t>
  </si>
  <si>
    <t xml:space="preserve"> Дотации бюджетам муниципальных районов на поддержку мер по обеспечению сбалансированности бюджетов</t>
  </si>
  <si>
    <t>000 2021500205 0000 151</t>
  </si>
  <si>
    <t xml:space="preserve"> 000 202259905 0000 150</t>
  </si>
  <si>
    <t xml:space="preserve">  Субсидии бюджетам муниципальных районов на обустройство и восстановление воинских захоронений</t>
  </si>
  <si>
    <t xml:space="preserve"> 000 2024555005 0000 150</t>
  </si>
  <si>
    <t>Межбюджетные трансферты, передаваемые бюджетам муниципальных районов за достижения показателей  деятельности органов исполнительной власти</t>
  </si>
  <si>
    <t xml:space="preserve"> 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</si>
</sst>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30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</font>
    <font>
      <b/>
      <sz val="9"/>
      <color indexed="8"/>
      <name val="Arial"/>
      <family val="2"/>
      <charset val="204"/>
    </font>
    <font>
      <b/>
      <sz val="9"/>
      <name val="Calibri"/>
      <family val="2"/>
    </font>
    <font>
      <i/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name val="Calibri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</borders>
  <cellStyleXfs count="175">
    <xf numFmtId="0" fontId="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" fontId="19" fillId="0" borderId="8">
      <alignment horizontal="right"/>
    </xf>
    <xf numFmtId="0" fontId="19" fillId="0" borderId="9">
      <alignment horizontal="left" wrapText="1"/>
    </xf>
    <xf numFmtId="0" fontId="20" fillId="0" borderId="10">
      <alignment horizontal="left" wrapText="1"/>
    </xf>
    <xf numFmtId="0" fontId="19" fillId="0" borderId="11">
      <alignment horizontal="left" wrapText="1" indent="2"/>
    </xf>
    <xf numFmtId="0" fontId="21" fillId="0" borderId="12"/>
    <xf numFmtId="0" fontId="19" fillId="0" borderId="13"/>
    <xf numFmtId="0" fontId="21" fillId="0" borderId="13"/>
    <xf numFmtId="0" fontId="20" fillId="0" borderId="13"/>
    <xf numFmtId="0" fontId="19" fillId="0" borderId="14">
      <alignment horizontal="left" wrapText="1" indent="1"/>
    </xf>
    <xf numFmtId="0" fontId="19" fillId="0" borderId="15">
      <alignment horizontal="left" wrapText="1"/>
    </xf>
    <xf numFmtId="0" fontId="19" fillId="0" borderId="15">
      <alignment horizontal="left" wrapText="1" indent="2"/>
    </xf>
    <xf numFmtId="0" fontId="19" fillId="0" borderId="16">
      <alignment horizontal="left" wrapText="1" indent="2"/>
    </xf>
    <xf numFmtId="0" fontId="19" fillId="0" borderId="0">
      <alignment horizontal="center" wrapText="1"/>
    </xf>
    <xf numFmtId="49" fontId="19" fillId="0" borderId="13">
      <alignment horizontal="left"/>
    </xf>
    <xf numFmtId="49" fontId="19" fillId="0" borderId="17">
      <alignment horizontal="center" wrapText="1"/>
    </xf>
    <xf numFmtId="49" fontId="19" fillId="0" borderId="17">
      <alignment horizontal="center" shrinkToFit="1"/>
    </xf>
    <xf numFmtId="0" fontId="20" fillId="0" borderId="0">
      <alignment horizontal="center"/>
    </xf>
    <xf numFmtId="49" fontId="19" fillId="0" borderId="18">
      <alignment horizontal="center" shrinkToFit="1"/>
    </xf>
    <xf numFmtId="0" fontId="19" fillId="0" borderId="9">
      <alignment horizontal="left" wrapText="1" indent="1"/>
    </xf>
    <xf numFmtId="0" fontId="19" fillId="0" borderId="19">
      <alignment horizontal="left" wrapText="1"/>
    </xf>
    <xf numFmtId="0" fontId="19" fillId="0" borderId="19">
      <alignment horizontal="left" wrapText="1" indent="2"/>
    </xf>
    <xf numFmtId="0" fontId="19" fillId="0" borderId="9">
      <alignment horizontal="left" wrapText="1" indent="2"/>
    </xf>
    <xf numFmtId="0" fontId="21" fillId="0" borderId="20"/>
    <xf numFmtId="0" fontId="21" fillId="0" borderId="21"/>
    <xf numFmtId="0" fontId="20" fillId="0" borderId="22">
      <alignment horizontal="center" vertical="center" textRotation="90" wrapText="1"/>
    </xf>
    <xf numFmtId="0" fontId="20" fillId="0" borderId="12">
      <alignment horizontal="center" vertical="center" textRotation="90" wrapText="1"/>
    </xf>
    <xf numFmtId="0" fontId="19" fillId="0" borderId="0">
      <alignment vertical="center"/>
    </xf>
    <xf numFmtId="0" fontId="20" fillId="0" borderId="13">
      <alignment horizontal="center" vertical="center" textRotation="90" wrapText="1"/>
    </xf>
    <xf numFmtId="0" fontId="20" fillId="0" borderId="12">
      <alignment horizontal="center" vertical="center" textRotation="90"/>
    </xf>
    <xf numFmtId="0" fontId="20" fillId="0" borderId="13">
      <alignment horizontal="center" vertical="center" textRotation="90"/>
    </xf>
    <xf numFmtId="0" fontId="20" fillId="0" borderId="22">
      <alignment horizontal="center" vertical="center" textRotation="90"/>
    </xf>
    <xf numFmtId="0" fontId="20" fillId="0" borderId="23">
      <alignment horizontal="center" vertical="center" textRotation="90"/>
    </xf>
    <xf numFmtId="0" fontId="22" fillId="0" borderId="13">
      <alignment wrapText="1"/>
    </xf>
    <xf numFmtId="0" fontId="22" fillId="0" borderId="12">
      <alignment wrapText="1"/>
    </xf>
    <xf numFmtId="0" fontId="19" fillId="0" borderId="23">
      <alignment horizontal="center" vertical="top" wrapText="1"/>
    </xf>
    <xf numFmtId="0" fontId="20" fillId="0" borderId="24"/>
    <xf numFmtId="49" fontId="23" fillId="0" borderId="25">
      <alignment horizontal="left" vertical="center" wrapText="1"/>
    </xf>
    <xf numFmtId="49" fontId="19" fillId="0" borderId="26">
      <alignment horizontal="left" vertical="center" wrapText="1" indent="2"/>
    </xf>
    <xf numFmtId="49" fontId="19" fillId="0" borderId="16">
      <alignment horizontal="left" vertical="center" wrapText="1" indent="3"/>
    </xf>
    <xf numFmtId="49" fontId="19" fillId="0" borderId="25">
      <alignment horizontal="left" vertical="center" wrapText="1" indent="3"/>
    </xf>
    <xf numFmtId="49" fontId="19" fillId="0" borderId="27">
      <alignment horizontal="left" vertical="center" wrapText="1" indent="3"/>
    </xf>
    <xf numFmtId="0" fontId="23" fillId="0" borderId="24">
      <alignment horizontal="left" vertical="center" wrapText="1"/>
    </xf>
    <xf numFmtId="49" fontId="19" fillId="0" borderId="12">
      <alignment horizontal="left" vertical="center" wrapText="1" indent="3"/>
    </xf>
    <xf numFmtId="49" fontId="19" fillId="0" borderId="0">
      <alignment horizontal="left" vertical="center" wrapText="1" indent="3"/>
    </xf>
    <xf numFmtId="49" fontId="19" fillId="0" borderId="13">
      <alignment horizontal="left" vertical="center" wrapText="1" indent="3"/>
    </xf>
    <xf numFmtId="49" fontId="23" fillId="0" borderId="24">
      <alignment horizontal="left" vertical="center" wrapText="1"/>
    </xf>
    <xf numFmtId="0" fontId="19" fillId="0" borderId="25">
      <alignment horizontal="left" vertical="center" wrapText="1"/>
    </xf>
    <xf numFmtId="0" fontId="19" fillId="0" borderId="27">
      <alignment horizontal="left" vertical="center" wrapText="1"/>
    </xf>
    <xf numFmtId="49" fontId="19" fillId="0" borderId="25">
      <alignment horizontal="left" vertical="center" wrapText="1"/>
    </xf>
    <xf numFmtId="49" fontId="19" fillId="0" borderId="27">
      <alignment horizontal="left" vertical="center" wrapText="1"/>
    </xf>
    <xf numFmtId="49" fontId="20" fillId="0" borderId="28">
      <alignment horizontal="center"/>
    </xf>
    <xf numFmtId="49" fontId="20" fillId="0" borderId="29">
      <alignment horizontal="center" vertical="center" wrapText="1"/>
    </xf>
    <xf numFmtId="49" fontId="19" fillId="0" borderId="30">
      <alignment horizontal="center" vertical="center" wrapText="1"/>
    </xf>
    <xf numFmtId="49" fontId="19" fillId="0" borderId="17">
      <alignment horizontal="center" vertical="center" wrapText="1"/>
    </xf>
    <xf numFmtId="49" fontId="19" fillId="0" borderId="29">
      <alignment horizontal="center" vertical="center" wrapText="1"/>
    </xf>
    <xf numFmtId="49" fontId="19" fillId="0" borderId="31">
      <alignment horizontal="center" vertical="center" wrapText="1"/>
    </xf>
    <xf numFmtId="49" fontId="19" fillId="0" borderId="32">
      <alignment horizontal="center" vertical="center" wrapText="1"/>
    </xf>
    <xf numFmtId="49" fontId="19" fillId="0" borderId="0">
      <alignment horizontal="center" vertical="center" wrapText="1"/>
    </xf>
    <xf numFmtId="49" fontId="19" fillId="0" borderId="13">
      <alignment horizontal="center" vertical="center" wrapText="1"/>
    </xf>
    <xf numFmtId="49" fontId="20" fillId="0" borderId="28">
      <alignment horizontal="center" vertical="center" wrapText="1"/>
    </xf>
    <xf numFmtId="0" fontId="20" fillId="0" borderId="28">
      <alignment horizontal="center" vertical="center"/>
    </xf>
    <xf numFmtId="0" fontId="19" fillId="0" borderId="30">
      <alignment horizontal="center" vertical="center"/>
    </xf>
    <xf numFmtId="0" fontId="19" fillId="0" borderId="17">
      <alignment horizontal="center" vertical="center"/>
    </xf>
    <xf numFmtId="0" fontId="19" fillId="0" borderId="29">
      <alignment horizontal="center" vertical="center"/>
    </xf>
    <xf numFmtId="0" fontId="20" fillId="0" borderId="29">
      <alignment horizontal="center" vertical="center"/>
    </xf>
    <xf numFmtId="0" fontId="19" fillId="0" borderId="31">
      <alignment horizontal="center" vertical="center"/>
    </xf>
    <xf numFmtId="49" fontId="20" fillId="0" borderId="28">
      <alignment horizontal="center" vertical="center"/>
    </xf>
    <xf numFmtId="49" fontId="19" fillId="0" borderId="30">
      <alignment horizontal="center" vertical="center"/>
    </xf>
    <xf numFmtId="49" fontId="19" fillId="0" borderId="17">
      <alignment horizontal="center" vertical="center"/>
    </xf>
    <xf numFmtId="49" fontId="19" fillId="0" borderId="29">
      <alignment horizontal="center" vertical="center"/>
    </xf>
    <xf numFmtId="49" fontId="19" fillId="0" borderId="31">
      <alignment horizontal="center" vertical="center"/>
    </xf>
    <xf numFmtId="49" fontId="19" fillId="0" borderId="23">
      <alignment horizontal="center" vertical="top" wrapText="1"/>
    </xf>
    <xf numFmtId="0" fontId="19" fillId="0" borderId="20"/>
    <xf numFmtId="4" fontId="19" fillId="0" borderId="33">
      <alignment horizontal="right"/>
    </xf>
    <xf numFmtId="4" fontId="19" fillId="0" borderId="32">
      <alignment horizontal="right"/>
    </xf>
    <xf numFmtId="4" fontId="19" fillId="0" borderId="0">
      <alignment horizontal="right" shrinkToFit="1"/>
    </xf>
    <xf numFmtId="4" fontId="19" fillId="0" borderId="13">
      <alignment horizontal="right"/>
    </xf>
    <xf numFmtId="49" fontId="19" fillId="0" borderId="13">
      <alignment horizontal="center"/>
    </xf>
    <xf numFmtId="0" fontId="19" fillId="0" borderId="12">
      <alignment horizontal="center"/>
    </xf>
    <xf numFmtId="0" fontId="19" fillId="0" borderId="12"/>
    <xf numFmtId="0" fontId="19" fillId="0" borderId="13">
      <alignment horizontal="center"/>
    </xf>
    <xf numFmtId="49" fontId="19" fillId="0" borderId="12">
      <alignment horizontal="center"/>
    </xf>
    <xf numFmtId="49" fontId="19" fillId="0" borderId="0">
      <alignment horizontal="left"/>
    </xf>
    <xf numFmtId="4" fontId="19" fillId="0" borderId="20">
      <alignment horizontal="right"/>
    </xf>
    <xf numFmtId="0" fontId="19" fillId="0" borderId="23">
      <alignment horizontal="center" vertical="top"/>
    </xf>
    <xf numFmtId="4" fontId="19" fillId="0" borderId="21">
      <alignment horizontal="right"/>
    </xf>
    <xf numFmtId="4" fontId="19" fillId="0" borderId="34">
      <alignment horizontal="right"/>
    </xf>
    <xf numFmtId="0" fontId="19" fillId="0" borderId="21"/>
    <xf numFmtId="0" fontId="22" fillId="0" borderId="23">
      <alignment wrapText="1"/>
    </xf>
    <xf numFmtId="0" fontId="18" fillId="0" borderId="35"/>
    <xf numFmtId="0" fontId="21" fillId="3" borderId="0"/>
    <xf numFmtId="0" fontId="20" fillId="0" borderId="0"/>
    <xf numFmtId="0" fontId="24" fillId="0" borderId="0"/>
    <xf numFmtId="0" fontId="19" fillId="0" borderId="0">
      <alignment horizontal="left"/>
    </xf>
    <xf numFmtId="0" fontId="19" fillId="0" borderId="0"/>
    <xf numFmtId="0" fontId="18" fillId="0" borderId="0"/>
    <xf numFmtId="0" fontId="21" fillId="0" borderId="0"/>
    <xf numFmtId="49" fontId="19" fillId="0" borderId="23">
      <alignment horizontal="center" vertical="center" wrapText="1"/>
    </xf>
    <xf numFmtId="0" fontId="19" fillId="0" borderId="36">
      <alignment horizontal="left" wrapText="1"/>
    </xf>
    <xf numFmtId="0" fontId="19" fillId="0" borderId="15">
      <alignment horizontal="left" wrapText="1" indent="1"/>
    </xf>
    <xf numFmtId="0" fontId="19" fillId="0" borderId="37">
      <alignment horizontal="left" wrapText="1" indent="2"/>
    </xf>
    <xf numFmtId="0" fontId="18" fillId="0" borderId="0"/>
    <xf numFmtId="0" fontId="25" fillId="0" borderId="0">
      <alignment horizontal="center" vertical="top"/>
    </xf>
    <xf numFmtId="0" fontId="19" fillId="0" borderId="12">
      <alignment horizontal="left"/>
    </xf>
    <xf numFmtId="49" fontId="19" fillId="0" borderId="28">
      <alignment horizontal="center" wrapText="1"/>
    </xf>
    <xf numFmtId="49" fontId="19" fillId="0" borderId="30">
      <alignment horizontal="center" wrapText="1"/>
    </xf>
    <xf numFmtId="49" fontId="19" fillId="0" borderId="29">
      <alignment horizontal="center"/>
    </xf>
    <xf numFmtId="0" fontId="21" fillId="0" borderId="0"/>
    <xf numFmtId="0" fontId="19" fillId="0" borderId="32"/>
    <xf numFmtId="49" fontId="19" fillId="0" borderId="12"/>
    <xf numFmtId="49" fontId="19" fillId="0" borderId="0"/>
    <xf numFmtId="49" fontId="19" fillId="0" borderId="38">
      <alignment horizontal="center"/>
    </xf>
    <xf numFmtId="49" fontId="19" fillId="0" borderId="20">
      <alignment horizontal="center"/>
    </xf>
    <xf numFmtId="49" fontId="19" fillId="0" borderId="23">
      <alignment horizontal="center"/>
    </xf>
    <xf numFmtId="49" fontId="19" fillId="0" borderId="33">
      <alignment horizontal="center" vertical="center" wrapText="1"/>
    </xf>
    <xf numFmtId="4" fontId="19" fillId="0" borderId="23">
      <alignment horizontal="right"/>
    </xf>
    <xf numFmtId="0" fontId="19" fillId="4" borderId="32"/>
    <xf numFmtId="0" fontId="19" fillId="4" borderId="0"/>
    <xf numFmtId="0" fontId="26" fillId="0" borderId="0">
      <alignment horizontal="center" wrapText="1"/>
    </xf>
    <xf numFmtId="0" fontId="19" fillId="0" borderId="0">
      <alignment horizontal="center"/>
    </xf>
    <xf numFmtId="0" fontId="19" fillId="0" borderId="13">
      <alignment wrapText="1"/>
    </xf>
    <xf numFmtId="0" fontId="19" fillId="0" borderId="39">
      <alignment wrapText="1"/>
    </xf>
    <xf numFmtId="0" fontId="27" fillId="0" borderId="40"/>
    <xf numFmtId="49" fontId="28" fillId="0" borderId="41">
      <alignment horizontal="right"/>
    </xf>
    <xf numFmtId="0" fontId="19" fillId="0" borderId="41">
      <alignment horizontal="right"/>
    </xf>
    <xf numFmtId="0" fontId="27" fillId="0" borderId="13"/>
    <xf numFmtId="0" fontId="18" fillId="0" borderId="32"/>
    <xf numFmtId="0" fontId="19" fillId="0" borderId="33">
      <alignment horizontal="center"/>
    </xf>
    <xf numFmtId="49" fontId="21" fillId="0" borderId="42">
      <alignment horizontal="center"/>
    </xf>
    <xf numFmtId="164" fontId="19" fillId="0" borderId="10">
      <alignment horizontal="center"/>
    </xf>
    <xf numFmtId="0" fontId="19" fillId="0" borderId="43">
      <alignment horizontal="center"/>
    </xf>
    <xf numFmtId="49" fontId="19" fillId="0" borderId="11">
      <alignment horizontal="center"/>
    </xf>
    <xf numFmtId="49" fontId="19" fillId="0" borderId="10">
      <alignment horizontal="center"/>
    </xf>
    <xf numFmtId="0" fontId="19" fillId="0" borderId="10">
      <alignment horizontal="center"/>
    </xf>
    <xf numFmtId="49" fontId="19" fillId="0" borderId="44">
      <alignment horizontal="center"/>
    </xf>
    <xf numFmtId="0" fontId="27" fillId="0" borderId="0"/>
    <xf numFmtId="0" fontId="21" fillId="0" borderId="45"/>
    <xf numFmtId="0" fontId="21" fillId="0" borderId="35"/>
    <xf numFmtId="4" fontId="19" fillId="0" borderId="37">
      <alignment horizontal="right"/>
    </xf>
    <xf numFmtId="49" fontId="19" fillId="0" borderId="21">
      <alignment horizontal="center"/>
    </xf>
    <xf numFmtId="0" fontId="19" fillId="0" borderId="46">
      <alignment horizontal="left" wrapText="1"/>
    </xf>
    <xf numFmtId="0" fontId="19" fillId="0" borderId="19">
      <alignment horizontal="left" wrapText="1" indent="1"/>
    </xf>
    <xf numFmtId="0" fontId="19" fillId="0" borderId="10">
      <alignment horizontal="left" wrapText="1" indent="2"/>
    </xf>
    <xf numFmtId="0" fontId="19" fillId="4" borderId="47"/>
    <xf numFmtId="0" fontId="26" fillId="0" borderId="0">
      <alignment horizontal="left" wrapText="1"/>
    </xf>
    <xf numFmtId="49" fontId="21" fillId="0" borderId="0"/>
    <xf numFmtId="0" fontId="19" fillId="0" borderId="0">
      <alignment horizontal="right"/>
    </xf>
    <xf numFmtId="49" fontId="19" fillId="0" borderId="0">
      <alignment horizontal="right"/>
    </xf>
    <xf numFmtId="0" fontId="19" fillId="0" borderId="0">
      <alignment horizontal="left" wrapText="1"/>
    </xf>
    <xf numFmtId="0" fontId="19" fillId="0" borderId="13">
      <alignment horizontal="left"/>
    </xf>
    <xf numFmtId="0" fontId="19" fillId="0" borderId="14">
      <alignment horizontal="left" wrapText="1"/>
    </xf>
    <xf numFmtId="0" fontId="19" fillId="0" borderId="39"/>
    <xf numFmtId="0" fontId="20" fillId="0" borderId="48">
      <alignment horizontal="left" wrapText="1"/>
    </xf>
    <xf numFmtId="0" fontId="19" fillId="0" borderId="49">
      <alignment horizontal="left" wrapText="1" indent="2"/>
    </xf>
    <xf numFmtId="49" fontId="19" fillId="0" borderId="0">
      <alignment horizontal="center" wrapText="1"/>
    </xf>
    <xf numFmtId="49" fontId="19" fillId="0" borderId="29">
      <alignment horizontal="center" wrapText="1"/>
    </xf>
    <xf numFmtId="0" fontId="19" fillId="0" borderId="50"/>
    <xf numFmtId="0" fontId="19" fillId="0" borderId="51">
      <alignment horizontal="center" wrapText="1"/>
    </xf>
    <xf numFmtId="49" fontId="19" fillId="0" borderId="17">
      <alignment horizontal="center"/>
    </xf>
    <xf numFmtId="0" fontId="21" fillId="0" borderId="32"/>
    <xf numFmtId="49" fontId="19" fillId="0" borderId="0">
      <alignment horizontal="center"/>
    </xf>
    <xf numFmtId="49" fontId="19" fillId="0" borderId="38">
      <alignment horizontal="center" wrapText="1"/>
    </xf>
    <xf numFmtId="49" fontId="19" fillId="0" borderId="52">
      <alignment horizontal="center" wrapText="1"/>
    </xf>
    <xf numFmtId="49" fontId="19" fillId="0" borderId="18">
      <alignment horizontal="center"/>
    </xf>
    <xf numFmtId="49" fontId="19" fillId="0" borderId="13"/>
    <xf numFmtId="4" fontId="19" fillId="0" borderId="18">
      <alignment horizontal="right"/>
    </xf>
    <xf numFmtId="4" fontId="19" fillId="0" borderId="38">
      <alignment horizontal="right"/>
    </xf>
    <xf numFmtId="4" fontId="19" fillId="0" borderId="49">
      <alignment horizontal="right"/>
    </xf>
    <xf numFmtId="49" fontId="19" fillId="0" borderId="37">
      <alignment horizontal="center"/>
    </xf>
  </cellStyleXfs>
  <cellXfs count="72">
    <xf numFmtId="0" fontId="0" fillId="0" borderId="0" xfId="0"/>
    <xf numFmtId="0" fontId="0" fillId="0" borderId="0" xfId="0" applyProtection="1">
      <protection locked="0"/>
    </xf>
    <xf numFmtId="0" fontId="19" fillId="0" borderId="0" xfId="100" applyNumberFormat="1" applyProtection="1"/>
    <xf numFmtId="49" fontId="19" fillId="0" borderId="33" xfId="120" applyProtection="1">
      <alignment horizontal="center" vertical="center" wrapText="1"/>
    </xf>
    <xf numFmtId="4" fontId="19" fillId="0" borderId="23" xfId="121" applyProtection="1">
      <alignment horizontal="right"/>
    </xf>
    <xf numFmtId="4" fontId="19" fillId="0" borderId="37" xfId="144" applyProtection="1">
      <alignment horizontal="right"/>
    </xf>
    <xf numFmtId="0" fontId="19" fillId="0" borderId="15" xfId="105" applyNumberFormat="1" applyProtection="1">
      <alignment horizontal="left" wrapText="1" indent="1"/>
    </xf>
    <xf numFmtId="49" fontId="19" fillId="0" borderId="20" xfId="118" applyProtection="1">
      <alignment horizontal="center"/>
    </xf>
    <xf numFmtId="49" fontId="19" fillId="0" borderId="21" xfId="145" applyProtection="1">
      <alignment horizontal="center"/>
    </xf>
    <xf numFmtId="0" fontId="19" fillId="0" borderId="37" xfId="106" applyNumberFormat="1" applyProtection="1">
      <alignment horizontal="left" wrapText="1" indent="2"/>
    </xf>
    <xf numFmtId="49" fontId="19" fillId="0" borderId="23" xfId="119" applyProtection="1">
      <alignment horizontal="center"/>
    </xf>
    <xf numFmtId="0" fontId="19" fillId="0" borderId="32" xfId="114" applyNumberFormat="1" applyProtection="1"/>
    <xf numFmtId="0" fontId="19" fillId="4" borderId="32" xfId="122" applyNumberFormat="1" applyProtection="1"/>
    <xf numFmtId="0" fontId="19" fillId="4" borderId="0" xfId="123" applyNumberFormat="1" applyProtection="1"/>
    <xf numFmtId="165" fontId="21" fillId="0" borderId="0" xfId="102" applyNumberFormat="1" applyProtection="1"/>
    <xf numFmtId="165" fontId="0" fillId="0" borderId="0" xfId="0" applyNumberFormat="1" applyProtection="1">
      <protection locked="0"/>
    </xf>
    <xf numFmtId="165" fontId="21" fillId="0" borderId="3" xfId="142" applyNumberFormat="1" applyBorder="1" applyProtection="1"/>
    <xf numFmtId="165" fontId="21" fillId="0" borderId="3" xfId="143" applyNumberFormat="1" applyBorder="1" applyProtection="1"/>
    <xf numFmtId="0" fontId="8" fillId="0" borderId="36" xfId="104" applyNumberFormat="1" applyFont="1" applyProtection="1">
      <alignment horizontal="left" wrapText="1"/>
    </xf>
    <xf numFmtId="49" fontId="8" fillId="0" borderId="38" xfId="117" applyFont="1" applyProtection="1">
      <alignment horizontal="center"/>
    </xf>
    <xf numFmtId="4" fontId="8" fillId="0" borderId="23" xfId="121" applyFont="1" applyProtection="1">
      <alignment horizontal="right"/>
    </xf>
    <xf numFmtId="4" fontId="8" fillId="0" borderId="37" xfId="144" applyFont="1" applyProtection="1">
      <alignment horizontal="right"/>
    </xf>
    <xf numFmtId="165" fontId="8" fillId="0" borderId="3" xfId="143" applyNumberFormat="1" applyFont="1" applyBorder="1" applyProtection="1"/>
    <xf numFmtId="0" fontId="9" fillId="0" borderId="0" xfId="0" applyFont="1" applyProtection="1">
      <protection locked="0"/>
    </xf>
    <xf numFmtId="0" fontId="0" fillId="2" borderId="0" xfId="0" applyFill="1" applyProtection="1">
      <protection locked="0"/>
    </xf>
    <xf numFmtId="165" fontId="21" fillId="2" borderId="3" xfId="143" applyNumberFormat="1" applyFill="1" applyBorder="1" applyProtection="1"/>
    <xf numFmtId="49" fontId="19" fillId="2" borderId="23" xfId="119" applyFill="1" applyProtection="1">
      <alignment horizontal="center"/>
    </xf>
    <xf numFmtId="165" fontId="5" fillId="2" borderId="3" xfId="143" applyNumberFormat="1" applyFont="1" applyFill="1" applyBorder="1" applyProtection="1"/>
    <xf numFmtId="0" fontId="7" fillId="2" borderId="0" xfId="0" applyFont="1" applyFill="1" applyProtection="1">
      <protection locked="0"/>
    </xf>
    <xf numFmtId="165" fontId="11" fillId="2" borderId="3" xfId="143" applyNumberFormat="1" applyFont="1" applyFill="1" applyBorder="1" applyProtection="1"/>
    <xf numFmtId="0" fontId="12" fillId="2" borderId="0" xfId="0" applyFont="1" applyFill="1" applyProtection="1">
      <protection locked="0"/>
    </xf>
    <xf numFmtId="0" fontId="4" fillId="2" borderId="37" xfId="106" applyNumberFormat="1" applyFont="1" applyFill="1" applyProtection="1">
      <alignment horizontal="left" wrapText="1" indent="2"/>
    </xf>
    <xf numFmtId="49" fontId="4" fillId="2" borderId="23" xfId="119" applyFont="1" applyFill="1" applyProtection="1">
      <alignment horizontal="center"/>
    </xf>
    <xf numFmtId="4" fontId="4" fillId="2" borderId="23" xfId="121" applyFont="1" applyFill="1" applyProtection="1">
      <alignment horizontal="right"/>
    </xf>
    <xf numFmtId="4" fontId="4" fillId="2" borderId="37" xfId="144" applyFont="1" applyFill="1" applyProtection="1">
      <alignment horizontal="right"/>
    </xf>
    <xf numFmtId="0" fontId="19" fillId="2" borderId="37" xfId="106" applyNumberFormat="1" applyFill="1" applyProtection="1">
      <alignment horizontal="left" wrapText="1" indent="2"/>
    </xf>
    <xf numFmtId="4" fontId="19" fillId="2" borderId="23" xfId="121" applyFill="1" applyProtection="1">
      <alignment horizontal="right"/>
    </xf>
    <xf numFmtId="4" fontId="19" fillId="2" borderId="37" xfId="144" applyFill="1" applyProtection="1">
      <alignment horizontal="right"/>
    </xf>
    <xf numFmtId="0" fontId="10" fillId="2" borderId="37" xfId="106" applyNumberFormat="1" applyFont="1" applyFill="1" applyProtection="1">
      <alignment horizontal="left" wrapText="1" indent="2"/>
    </xf>
    <xf numFmtId="49" fontId="10" fillId="2" borderId="23" xfId="119" applyFont="1" applyFill="1" applyProtection="1">
      <alignment horizontal="center"/>
    </xf>
    <xf numFmtId="4" fontId="10" fillId="2" borderId="23" xfId="121" applyFont="1" applyFill="1" applyProtection="1">
      <alignment horizontal="right"/>
    </xf>
    <xf numFmtId="4" fontId="10" fillId="2" borderId="37" xfId="144" applyFont="1" applyFill="1" applyProtection="1">
      <alignment horizontal="right"/>
    </xf>
    <xf numFmtId="49" fontId="19" fillId="0" borderId="23" xfId="103" applyProtection="1">
      <alignment horizontal="center" vertical="center" wrapText="1"/>
    </xf>
    <xf numFmtId="0" fontId="0" fillId="0" borderId="0" xfId="0" applyBorder="1" applyProtection="1">
      <protection locked="0"/>
    </xf>
    <xf numFmtId="0" fontId="15" fillId="0" borderId="0" xfId="101" applyNumberFormat="1" applyFont="1" applyProtection="1"/>
    <xf numFmtId="0" fontId="3" fillId="0" borderId="0" xfId="101" applyNumberFormat="1" applyFont="1" applyProtection="1"/>
    <xf numFmtId="0" fontId="3" fillId="0" borderId="32" xfId="132" applyNumberFormat="1" applyFont="1" applyProtection="1"/>
    <xf numFmtId="0" fontId="2" fillId="0" borderId="0" xfId="102" applyNumberFormat="1" applyFont="1" applyProtection="1"/>
    <xf numFmtId="165" fontId="2" fillId="0" borderId="0" xfId="102" applyNumberFormat="1" applyFont="1" applyAlignment="1" applyProtection="1"/>
    <xf numFmtId="0" fontId="13" fillId="0" borderId="0" xfId="97" applyNumberFormat="1" applyFont="1" applyAlignment="1" applyProtection="1"/>
    <xf numFmtId="0" fontId="0" fillId="0" borderId="0" xfId="0" applyBorder="1" applyAlignment="1" applyProtection="1">
      <alignment horizontal="center"/>
      <protection locked="0"/>
    </xf>
    <xf numFmtId="49" fontId="19" fillId="0" borderId="1" xfId="103" applyBorder="1" applyProtection="1">
      <alignment horizontal="center" vertical="center" wrapText="1"/>
    </xf>
    <xf numFmtId="49" fontId="19" fillId="0" borderId="4" xfId="103" applyBorder="1" applyAlignment="1" applyProtection="1">
      <alignment vertical="center" wrapText="1"/>
      <protection locked="0"/>
    </xf>
    <xf numFmtId="49" fontId="19" fillId="0" borderId="5" xfId="103" applyBorder="1" applyAlignment="1" applyProtection="1">
      <alignment vertical="center" wrapText="1"/>
      <protection locked="0"/>
    </xf>
    <xf numFmtId="49" fontId="14" fillId="0" borderId="23" xfId="103" applyFont="1" applyProtection="1">
      <alignment horizontal="center" vertical="center" wrapText="1"/>
    </xf>
    <xf numFmtId="49" fontId="14" fillId="0" borderId="33" xfId="120" applyFont="1" applyProtection="1">
      <alignment horizontal="center" vertical="center" wrapText="1"/>
    </xf>
    <xf numFmtId="0" fontId="16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center"/>
      <protection locked="0"/>
    </xf>
    <xf numFmtId="49" fontId="14" fillId="2" borderId="23" xfId="119" applyFont="1" applyFill="1" applyProtection="1">
      <alignment horizontal="center"/>
    </xf>
    <xf numFmtId="0" fontId="14" fillId="2" borderId="37" xfId="106" applyNumberFormat="1" applyFont="1" applyFill="1" applyProtection="1">
      <alignment horizontal="left" wrapText="1" indent="2"/>
    </xf>
    <xf numFmtId="165" fontId="2" fillId="2" borderId="3" xfId="143" applyNumberFormat="1" applyFont="1" applyFill="1" applyBorder="1" applyProtection="1"/>
    <xf numFmtId="49" fontId="19" fillId="0" borderId="20" xfId="103" applyBorder="1" applyProtection="1">
      <alignment horizontal="center" vertical="center" wrapText="1"/>
    </xf>
    <xf numFmtId="49" fontId="19" fillId="0" borderId="18" xfId="103" applyBorder="1" applyProtection="1">
      <alignment horizontal="center" vertical="center" wrapText="1"/>
    </xf>
    <xf numFmtId="49" fontId="19" fillId="0" borderId="54" xfId="103" applyBorder="1" applyProtection="1">
      <alignment horizontal="center" vertical="center" wrapText="1"/>
    </xf>
    <xf numFmtId="49" fontId="19" fillId="0" borderId="55" xfId="103" applyBorder="1" applyProtection="1">
      <alignment horizontal="center" vertical="center" wrapText="1"/>
    </xf>
    <xf numFmtId="49" fontId="19" fillId="0" borderId="56" xfId="103" applyBorder="1" applyProtection="1">
      <alignment horizontal="center" vertical="center" wrapText="1"/>
    </xf>
    <xf numFmtId="49" fontId="19" fillId="0" borderId="2" xfId="103" applyBorder="1" applyProtection="1">
      <alignment horizontal="center" vertical="center" wrapText="1"/>
    </xf>
    <xf numFmtId="49" fontId="19" fillId="0" borderId="53" xfId="103" applyBorder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6" fillId="0" borderId="0" xfId="101" applyNumberFormat="1" applyFont="1" applyAlignment="1" applyProtection="1">
      <alignment horizontal="center" wrapText="1"/>
    </xf>
    <xf numFmtId="165" fontId="21" fillId="0" borderId="6" xfId="142" applyNumberFormat="1" applyBorder="1" applyAlignment="1" applyProtection="1">
      <alignment horizontal="center"/>
    </xf>
    <xf numFmtId="165" fontId="21" fillId="0" borderId="7" xfId="142" applyNumberFormat="1" applyBorder="1" applyAlignment="1" applyProtection="1">
      <alignment horizontal="center"/>
    </xf>
  </cellXfs>
  <cellStyles count="17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21" xfId="96"/>
    <cellStyle name="xl22" xfId="97"/>
    <cellStyle name="xl23" xfId="98"/>
    <cellStyle name="xl24" xfId="99"/>
    <cellStyle name="xl25" xfId="100"/>
    <cellStyle name="xl26" xfId="101"/>
    <cellStyle name="xl27" xfId="102"/>
    <cellStyle name="xl28" xfId="103"/>
    <cellStyle name="xl29" xfId="104"/>
    <cellStyle name="xl30" xfId="105"/>
    <cellStyle name="xl31" xfId="106"/>
    <cellStyle name="xl32" xfId="107"/>
    <cellStyle name="xl33" xfId="108"/>
    <cellStyle name="xl34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118"/>
    <cellStyle name="xl44" xfId="119"/>
    <cellStyle name="xl45" xfId="120"/>
    <cellStyle name="xl46" xfId="121"/>
    <cellStyle name="xl47" xfId="122"/>
    <cellStyle name="xl48" xfId="123"/>
    <cellStyle name="xl49" xfId="124"/>
    <cellStyle name="xl50" xfId="125"/>
    <cellStyle name="xl51" xfId="126"/>
    <cellStyle name="xl52" xfId="127"/>
    <cellStyle name="xl53" xfId="128"/>
    <cellStyle name="xl54" xfId="129"/>
    <cellStyle name="xl55" xfId="130"/>
    <cellStyle name="xl56" xfId="131"/>
    <cellStyle name="xl57" xfId="132"/>
    <cellStyle name="xl58" xfId="133"/>
    <cellStyle name="xl59" xfId="134"/>
    <cellStyle name="xl60" xfId="135"/>
    <cellStyle name="xl61" xfId="136"/>
    <cellStyle name="xl62" xfId="137"/>
    <cellStyle name="xl63" xfId="138"/>
    <cellStyle name="xl64" xfId="139"/>
    <cellStyle name="xl65" xfId="140"/>
    <cellStyle name="xl66" xfId="141"/>
    <cellStyle name="xl67" xfId="142"/>
    <cellStyle name="xl68" xfId="143"/>
    <cellStyle name="xl69" xfId="144"/>
    <cellStyle name="xl70" xfId="145"/>
    <cellStyle name="xl71" xfId="146"/>
    <cellStyle name="xl72" xfId="147"/>
    <cellStyle name="xl73" xfId="148"/>
    <cellStyle name="xl74" xfId="149"/>
    <cellStyle name="xl75" xfId="150"/>
    <cellStyle name="xl76" xfId="151"/>
    <cellStyle name="xl77" xfId="152"/>
    <cellStyle name="xl78" xfId="153"/>
    <cellStyle name="xl79" xfId="154"/>
    <cellStyle name="xl80" xfId="155"/>
    <cellStyle name="xl81" xfId="156"/>
    <cellStyle name="xl82" xfId="157"/>
    <cellStyle name="xl83" xfId="158"/>
    <cellStyle name="xl84" xfId="159"/>
    <cellStyle name="xl85" xfId="160"/>
    <cellStyle name="xl86" xfId="161"/>
    <cellStyle name="xl87" xfId="162"/>
    <cellStyle name="xl88" xfId="163"/>
    <cellStyle name="xl89" xfId="164"/>
    <cellStyle name="xl90" xfId="165"/>
    <cellStyle name="xl91" xfId="166"/>
    <cellStyle name="xl92" xfId="167"/>
    <cellStyle name="xl93" xfId="168"/>
    <cellStyle name="xl94" xfId="169"/>
    <cellStyle name="xl95" xfId="170"/>
    <cellStyle name="xl96" xfId="171"/>
    <cellStyle name="xl97" xfId="172"/>
    <cellStyle name="xl98" xfId="173"/>
    <cellStyle name="xl99" xfId="17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zoomScaleNormal="100" workbookViewId="0"/>
  </sheetViews>
  <sheetFormatPr defaultRowHeight="15" x14ac:dyDescent="0.25"/>
  <cols>
    <col min="1" max="1" width="21.85546875" style="1" customWidth="1"/>
    <col min="2" max="2" width="15.140625" style="1" hidden="1" customWidth="1"/>
    <col min="3" max="3" width="9.140625" style="1" hidden="1" customWidth="1"/>
    <col min="4" max="5" width="13.7109375" style="1" hidden="1" customWidth="1"/>
    <col min="6" max="10" width="9.140625" style="1" hidden="1" customWidth="1"/>
    <col min="11" max="11" width="15.85546875" style="1" hidden="1" customWidth="1"/>
    <col min="12" max="12" width="9.140625" style="1" hidden="1" customWidth="1"/>
    <col min="13" max="13" width="15.42578125" style="1" hidden="1" customWidth="1"/>
    <col min="14" max="15" width="9.140625" style="1" hidden="1" customWidth="1"/>
    <col min="16" max="16" width="15.85546875" style="1" hidden="1" customWidth="1"/>
    <col min="17" max="17" width="15.42578125" style="1" hidden="1" customWidth="1"/>
    <col min="18" max="22" width="9.140625" style="1" hidden="1" customWidth="1"/>
    <col min="23" max="23" width="13.28515625" style="1" hidden="1" customWidth="1"/>
    <col min="24" max="24" width="9.140625" style="1" hidden="1" customWidth="1"/>
    <col min="25" max="25" width="14" style="1" hidden="1" customWidth="1"/>
    <col min="26" max="26" width="44.28515625" style="1" customWidth="1"/>
    <col min="27" max="27" width="18" style="15" customWidth="1"/>
    <col min="28" max="16384" width="9.140625" style="1"/>
  </cols>
  <sheetData>
    <row r="1" spans="1:36" s="43" customFormat="1" ht="15" customHeight="1" thickBot="1" x14ac:dyDescent="0.3">
      <c r="A1" s="44"/>
      <c r="B1" s="45"/>
      <c r="C1" s="45"/>
      <c r="D1" s="45"/>
      <c r="E1" s="45"/>
      <c r="F1" s="45"/>
      <c r="G1" s="45"/>
      <c r="H1" s="45"/>
      <c r="I1" s="46"/>
      <c r="J1" s="47"/>
      <c r="K1" s="47"/>
      <c r="L1" s="47"/>
      <c r="M1" s="47"/>
      <c r="N1" s="47"/>
      <c r="O1" s="47"/>
      <c r="P1" s="47"/>
      <c r="Q1" s="47"/>
      <c r="R1" s="48" t="s">
        <v>148</v>
      </c>
      <c r="S1" s="48"/>
      <c r="T1" s="48"/>
      <c r="AA1" s="56" t="s">
        <v>149</v>
      </c>
    </row>
    <row r="2" spans="1:36" s="43" customFormat="1" ht="75" customHeight="1" x14ac:dyDescent="0.25">
      <c r="A2" s="44"/>
      <c r="B2" s="45"/>
      <c r="C2" s="45"/>
      <c r="D2" s="45"/>
      <c r="E2" s="45"/>
      <c r="F2" s="45"/>
      <c r="G2" s="45"/>
      <c r="H2" s="45"/>
      <c r="I2" s="46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Z2" s="68" t="s">
        <v>151</v>
      </c>
      <c r="AA2" s="68"/>
      <c r="AJ2" s="50"/>
    </row>
    <row r="3" spans="1:36" s="43" customFormat="1" ht="32.25" customHeight="1" x14ac:dyDescent="0.25">
      <c r="A3" s="69" t="s">
        <v>150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36" s="43" customFormat="1" ht="24.75" customHeight="1" x14ac:dyDescent="0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36" s="43" customFormat="1" ht="24.7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AA5" s="57" t="s">
        <v>152</v>
      </c>
    </row>
    <row r="6" spans="1:36" ht="11.45" customHeight="1" x14ac:dyDescent="0.25">
      <c r="A6" s="61" t="s">
        <v>2</v>
      </c>
      <c r="B6" s="63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  <c r="O6" s="52"/>
      <c r="P6" s="53"/>
      <c r="Q6" s="53"/>
      <c r="R6" s="53"/>
      <c r="S6" s="53"/>
      <c r="T6" s="53"/>
      <c r="U6" s="53"/>
      <c r="V6" s="53"/>
      <c r="W6" s="53"/>
      <c r="X6" s="53"/>
      <c r="Y6" s="53"/>
      <c r="Z6" s="66" t="s">
        <v>1</v>
      </c>
      <c r="AA6" s="70" t="s">
        <v>145</v>
      </c>
    </row>
    <row r="7" spans="1:36" ht="42" customHeight="1" x14ac:dyDescent="0.25">
      <c r="A7" s="62"/>
      <c r="B7" s="42" t="s">
        <v>4</v>
      </c>
      <c r="C7" s="42" t="s">
        <v>5</v>
      </c>
      <c r="D7" s="42" t="s">
        <v>6</v>
      </c>
      <c r="E7" s="42" t="s">
        <v>7</v>
      </c>
      <c r="F7" s="42" t="s">
        <v>8</v>
      </c>
      <c r="G7" s="42" t="s">
        <v>9</v>
      </c>
      <c r="H7" s="42" t="s">
        <v>10</v>
      </c>
      <c r="I7" s="42" t="s">
        <v>11</v>
      </c>
      <c r="J7" s="42" t="s">
        <v>12</v>
      </c>
      <c r="K7" s="42" t="s">
        <v>13</v>
      </c>
      <c r="L7" s="42" t="s">
        <v>14</v>
      </c>
      <c r="M7" s="42" t="s">
        <v>15</v>
      </c>
      <c r="N7" s="42" t="s">
        <v>16</v>
      </c>
      <c r="O7" s="51" t="s">
        <v>5</v>
      </c>
      <c r="P7" s="51" t="s">
        <v>6</v>
      </c>
      <c r="Q7" s="51" t="s">
        <v>7</v>
      </c>
      <c r="R7" s="51" t="s">
        <v>8</v>
      </c>
      <c r="S7" s="51" t="s">
        <v>17</v>
      </c>
      <c r="T7" s="51" t="s">
        <v>10</v>
      </c>
      <c r="U7" s="51" t="s">
        <v>11</v>
      </c>
      <c r="V7" s="51" t="s">
        <v>12</v>
      </c>
      <c r="W7" s="51" t="s">
        <v>13</v>
      </c>
      <c r="X7" s="51" t="s">
        <v>14</v>
      </c>
      <c r="Y7" s="51" t="s">
        <v>15</v>
      </c>
      <c r="Z7" s="67"/>
      <c r="AA7" s="71"/>
    </row>
    <row r="8" spans="1:36" ht="11.45" customHeight="1" thickBot="1" x14ac:dyDescent="0.3">
      <c r="A8" s="54" t="s">
        <v>18</v>
      </c>
      <c r="B8" s="3" t="s">
        <v>20</v>
      </c>
      <c r="C8" s="3" t="s">
        <v>21</v>
      </c>
      <c r="D8" s="3" t="s">
        <v>22</v>
      </c>
      <c r="E8" s="3" t="s">
        <v>23</v>
      </c>
      <c r="F8" s="3" t="s">
        <v>24</v>
      </c>
      <c r="G8" s="3" t="s">
        <v>25</v>
      </c>
      <c r="H8" s="3" t="s">
        <v>26</v>
      </c>
      <c r="I8" s="3" t="s">
        <v>27</v>
      </c>
      <c r="J8" s="3" t="s">
        <v>28</v>
      </c>
      <c r="K8" s="3" t="s">
        <v>29</v>
      </c>
      <c r="L8" s="3" t="s">
        <v>30</v>
      </c>
      <c r="M8" s="3" t="s">
        <v>31</v>
      </c>
      <c r="N8" s="3" t="s">
        <v>32</v>
      </c>
      <c r="O8" s="3" t="s">
        <v>33</v>
      </c>
      <c r="P8" s="3" t="s">
        <v>34</v>
      </c>
      <c r="Q8" s="3" t="s">
        <v>35</v>
      </c>
      <c r="R8" s="3" t="s">
        <v>36</v>
      </c>
      <c r="S8" s="3" t="s">
        <v>37</v>
      </c>
      <c r="T8" s="3" t="s">
        <v>38</v>
      </c>
      <c r="U8" s="3" t="s">
        <v>39</v>
      </c>
      <c r="V8" s="3" t="s">
        <v>40</v>
      </c>
      <c r="W8" s="3" t="s">
        <v>41</v>
      </c>
      <c r="X8" s="3" t="s">
        <v>42</v>
      </c>
      <c r="Y8" s="3" t="s">
        <v>43</v>
      </c>
      <c r="Z8" s="55" t="s">
        <v>19</v>
      </c>
      <c r="AA8" s="16"/>
    </row>
    <row r="9" spans="1:36" s="23" customFormat="1" ht="21.75" customHeight="1" x14ac:dyDescent="0.2">
      <c r="A9" s="19" t="s">
        <v>45</v>
      </c>
      <c r="B9" s="20">
        <v>92200755.409999996</v>
      </c>
      <c r="C9" s="20">
        <v>0</v>
      </c>
      <c r="D9" s="20">
        <v>92200755.409999996</v>
      </c>
      <c r="E9" s="20">
        <v>323014202.04000002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395713757.44999999</v>
      </c>
      <c r="L9" s="20">
        <v>0</v>
      </c>
      <c r="M9" s="20">
        <v>19501200</v>
      </c>
      <c r="N9" s="21">
        <v>0</v>
      </c>
      <c r="O9" s="20">
        <v>0</v>
      </c>
      <c r="P9" s="20">
        <v>45454266.969999999</v>
      </c>
      <c r="Q9" s="20">
        <v>202163180.66999999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238181056.19999999</v>
      </c>
      <c r="X9" s="20">
        <v>0</v>
      </c>
      <c r="Y9" s="20">
        <v>9436391.4399999995</v>
      </c>
      <c r="Z9" s="18" t="s">
        <v>44</v>
      </c>
      <c r="AA9" s="22">
        <f>AA11+AA34</f>
        <v>426325.93541000003</v>
      </c>
    </row>
    <row r="10" spans="1:36" ht="1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" t="s">
        <v>46</v>
      </c>
      <c r="AA10" s="17">
        <f t="shared" ref="AA10:AA39" si="0">K10/1000</f>
        <v>0</v>
      </c>
    </row>
    <row r="11" spans="1:36" s="28" customFormat="1" x14ac:dyDescent="0.25">
      <c r="A11" s="32" t="s">
        <v>48</v>
      </c>
      <c r="B11" s="33">
        <v>92200755.409999996</v>
      </c>
      <c r="C11" s="33">
        <v>0</v>
      </c>
      <c r="D11" s="33">
        <v>92200755.409999996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82853755.409999996</v>
      </c>
      <c r="L11" s="33">
        <v>0</v>
      </c>
      <c r="M11" s="33">
        <v>9347000</v>
      </c>
      <c r="N11" s="34">
        <v>0</v>
      </c>
      <c r="O11" s="33">
        <v>0</v>
      </c>
      <c r="P11" s="33">
        <v>45454266.969999999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42250464.530000001</v>
      </c>
      <c r="X11" s="33">
        <v>0</v>
      </c>
      <c r="Y11" s="33">
        <v>3203802.44</v>
      </c>
      <c r="Z11" s="31" t="s">
        <v>47</v>
      </c>
      <c r="AA11" s="27">
        <f>AA12+AA14+AA16+AA21+AA25+AA26+AA27+AA28+AA29+AA30+AA31+AA32+AA33</f>
        <v>88423.995410000003</v>
      </c>
    </row>
    <row r="12" spans="1:36" s="28" customFormat="1" x14ac:dyDescent="0.25">
      <c r="A12" s="32" t="s">
        <v>50</v>
      </c>
      <c r="B12" s="33">
        <v>31338000</v>
      </c>
      <c r="C12" s="33">
        <v>0</v>
      </c>
      <c r="D12" s="33">
        <v>31338000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30033000</v>
      </c>
      <c r="L12" s="33">
        <v>0</v>
      </c>
      <c r="M12" s="33">
        <v>1305000</v>
      </c>
      <c r="N12" s="34">
        <v>0</v>
      </c>
      <c r="O12" s="33">
        <v>0</v>
      </c>
      <c r="P12" s="33">
        <v>17069108.420000002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16357895.5</v>
      </c>
      <c r="X12" s="33">
        <v>0</v>
      </c>
      <c r="Y12" s="33">
        <v>711212.92</v>
      </c>
      <c r="Z12" s="31" t="s">
        <v>49</v>
      </c>
      <c r="AA12" s="27">
        <f>AA13</f>
        <v>30033</v>
      </c>
    </row>
    <row r="13" spans="1:36" s="30" customFormat="1" x14ac:dyDescent="0.25">
      <c r="A13" s="39" t="s">
        <v>52</v>
      </c>
      <c r="B13" s="40">
        <v>31338000</v>
      </c>
      <c r="C13" s="40">
        <v>0</v>
      </c>
      <c r="D13" s="40">
        <v>31338000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30033000</v>
      </c>
      <c r="L13" s="40">
        <v>0</v>
      </c>
      <c r="M13" s="40">
        <v>1305000</v>
      </c>
      <c r="N13" s="41">
        <v>0</v>
      </c>
      <c r="O13" s="40">
        <v>0</v>
      </c>
      <c r="P13" s="40">
        <v>17069108.420000002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16357895.5</v>
      </c>
      <c r="X13" s="40">
        <v>0</v>
      </c>
      <c r="Y13" s="40">
        <v>711212.92</v>
      </c>
      <c r="Z13" s="38" t="s">
        <v>51</v>
      </c>
      <c r="AA13" s="29">
        <f t="shared" si="0"/>
        <v>30033</v>
      </c>
    </row>
    <row r="14" spans="1:36" s="28" customFormat="1" ht="34.5" x14ac:dyDescent="0.25">
      <c r="A14" s="32" t="s">
        <v>54</v>
      </c>
      <c r="B14" s="33">
        <v>11778895.41</v>
      </c>
      <c r="C14" s="33">
        <v>0</v>
      </c>
      <c r="D14" s="33">
        <v>11778895.41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11778895.41</v>
      </c>
      <c r="L14" s="33">
        <v>0</v>
      </c>
      <c r="M14" s="33">
        <v>0</v>
      </c>
      <c r="N14" s="34">
        <v>0</v>
      </c>
      <c r="O14" s="33">
        <v>0</v>
      </c>
      <c r="P14" s="33">
        <v>6216661.7800000003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6216661.7800000003</v>
      </c>
      <c r="X14" s="33">
        <v>0</v>
      </c>
      <c r="Y14" s="33">
        <v>0</v>
      </c>
      <c r="Z14" s="31" t="s">
        <v>53</v>
      </c>
      <c r="AA14" s="27">
        <f>AA15</f>
        <v>11778.895410000001</v>
      </c>
    </row>
    <row r="15" spans="1:36" s="30" customFormat="1" ht="34.5" x14ac:dyDescent="0.25">
      <c r="A15" s="39" t="s">
        <v>56</v>
      </c>
      <c r="B15" s="40">
        <v>11778895.41</v>
      </c>
      <c r="C15" s="40">
        <v>0</v>
      </c>
      <c r="D15" s="40">
        <v>11778895.41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11778895.41</v>
      </c>
      <c r="L15" s="40">
        <v>0</v>
      </c>
      <c r="M15" s="40">
        <v>0</v>
      </c>
      <c r="N15" s="41">
        <v>0</v>
      </c>
      <c r="O15" s="40">
        <v>0</v>
      </c>
      <c r="P15" s="40">
        <v>6216661.7800000003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6216661.7800000003</v>
      </c>
      <c r="X15" s="40">
        <v>0</v>
      </c>
      <c r="Y15" s="40">
        <v>0</v>
      </c>
      <c r="Z15" s="38" t="s">
        <v>55</v>
      </c>
      <c r="AA15" s="29">
        <f t="shared" si="0"/>
        <v>11778.895410000001</v>
      </c>
    </row>
    <row r="16" spans="1:36" s="28" customFormat="1" x14ac:dyDescent="0.25">
      <c r="A16" s="32" t="s">
        <v>58</v>
      </c>
      <c r="B16" s="33">
        <v>8472000</v>
      </c>
      <c r="C16" s="33">
        <v>0</v>
      </c>
      <c r="D16" s="33">
        <v>8472000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6755000</v>
      </c>
      <c r="L16" s="33">
        <v>0</v>
      </c>
      <c r="M16" s="33">
        <v>1717000</v>
      </c>
      <c r="N16" s="34">
        <v>0</v>
      </c>
      <c r="O16" s="33">
        <v>0</v>
      </c>
      <c r="P16" s="33">
        <v>4370106.79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3393402</v>
      </c>
      <c r="X16" s="33">
        <v>0</v>
      </c>
      <c r="Y16" s="33">
        <v>976704.79</v>
      </c>
      <c r="Z16" s="31" t="s">
        <v>57</v>
      </c>
      <c r="AA16" s="27">
        <f>AA17+AA18+AA19+AA20</f>
        <v>7083</v>
      </c>
    </row>
    <row r="17" spans="1:27" s="30" customFormat="1" ht="23.25" x14ac:dyDescent="0.25">
      <c r="A17" s="39" t="s">
        <v>60</v>
      </c>
      <c r="B17" s="40">
        <v>5500000</v>
      </c>
      <c r="C17" s="40">
        <v>0</v>
      </c>
      <c r="D17" s="40">
        <v>5500000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4278000</v>
      </c>
      <c r="L17" s="40">
        <v>0</v>
      </c>
      <c r="M17" s="40">
        <v>1222000</v>
      </c>
      <c r="N17" s="41">
        <v>0</v>
      </c>
      <c r="O17" s="40">
        <v>0</v>
      </c>
      <c r="P17" s="40">
        <v>2977896.96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2316142.06</v>
      </c>
      <c r="X17" s="40">
        <v>0</v>
      </c>
      <c r="Y17" s="40">
        <v>661754.9</v>
      </c>
      <c r="Z17" s="38" t="s">
        <v>59</v>
      </c>
      <c r="AA17" s="29">
        <v>4978</v>
      </c>
    </row>
    <row r="18" spans="1:27" s="30" customFormat="1" ht="23.25" x14ac:dyDescent="0.25">
      <c r="A18" s="39" t="s">
        <v>62</v>
      </c>
      <c r="B18" s="40">
        <v>1298000</v>
      </c>
      <c r="C18" s="40">
        <v>0</v>
      </c>
      <c r="D18" s="40">
        <v>1298000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1298000</v>
      </c>
      <c r="L18" s="40">
        <v>0</v>
      </c>
      <c r="M18" s="40">
        <v>0</v>
      </c>
      <c r="N18" s="41">
        <v>0</v>
      </c>
      <c r="O18" s="40">
        <v>0</v>
      </c>
      <c r="P18" s="40">
        <v>342616.52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342616.52</v>
      </c>
      <c r="X18" s="40">
        <v>0</v>
      </c>
      <c r="Y18" s="40">
        <v>0</v>
      </c>
      <c r="Z18" s="38" t="s">
        <v>61</v>
      </c>
      <c r="AA18" s="29">
        <v>950</v>
      </c>
    </row>
    <row r="19" spans="1:27" s="30" customFormat="1" x14ac:dyDescent="0.25">
      <c r="A19" s="39" t="s">
        <v>64</v>
      </c>
      <c r="B19" s="40">
        <v>1650000</v>
      </c>
      <c r="C19" s="40">
        <v>0</v>
      </c>
      <c r="D19" s="40">
        <v>1650000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1155000</v>
      </c>
      <c r="L19" s="40">
        <v>0</v>
      </c>
      <c r="M19" s="40">
        <v>495000</v>
      </c>
      <c r="N19" s="41">
        <v>0</v>
      </c>
      <c r="O19" s="40">
        <v>0</v>
      </c>
      <c r="P19" s="40">
        <v>1049593.31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734643.42</v>
      </c>
      <c r="X19" s="40">
        <v>0</v>
      </c>
      <c r="Y19" s="40">
        <v>314949.89</v>
      </c>
      <c r="Z19" s="38" t="s">
        <v>63</v>
      </c>
      <c r="AA19" s="29">
        <v>1155</v>
      </c>
    </row>
    <row r="20" spans="1:27" s="30" customFormat="1" ht="23.25" x14ac:dyDescent="0.25">
      <c r="A20" s="39" t="s">
        <v>66</v>
      </c>
      <c r="B20" s="40">
        <v>24000</v>
      </c>
      <c r="C20" s="40">
        <v>0</v>
      </c>
      <c r="D20" s="40">
        <v>24000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24000</v>
      </c>
      <c r="L20" s="40">
        <v>0</v>
      </c>
      <c r="M20" s="40">
        <v>0</v>
      </c>
      <c r="N20" s="41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38" t="s">
        <v>65</v>
      </c>
      <c r="AA20" s="29">
        <v>0</v>
      </c>
    </row>
    <row r="21" spans="1:27" s="28" customFormat="1" x14ac:dyDescent="0.25">
      <c r="A21" s="32" t="s">
        <v>68</v>
      </c>
      <c r="B21" s="33">
        <v>8625000</v>
      </c>
      <c r="C21" s="33">
        <v>0</v>
      </c>
      <c r="D21" s="33">
        <v>8625000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2300000</v>
      </c>
      <c r="L21" s="33">
        <v>0</v>
      </c>
      <c r="M21" s="33">
        <v>6325000</v>
      </c>
      <c r="N21" s="34">
        <v>0</v>
      </c>
      <c r="O21" s="33">
        <v>0</v>
      </c>
      <c r="P21" s="33">
        <v>2852265.76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1337701.5900000001</v>
      </c>
      <c r="X21" s="33">
        <v>0</v>
      </c>
      <c r="Y21" s="33">
        <v>1514564.17</v>
      </c>
      <c r="Z21" s="31" t="s">
        <v>67</v>
      </c>
      <c r="AA21" s="27">
        <f>AA22+AA23+AA24</f>
        <v>2765</v>
      </c>
    </row>
    <row r="22" spans="1:27" s="30" customFormat="1" x14ac:dyDescent="0.25">
      <c r="A22" s="39" t="s">
        <v>70</v>
      </c>
      <c r="B22" s="40">
        <v>878000</v>
      </c>
      <c r="C22" s="40">
        <v>0</v>
      </c>
      <c r="D22" s="40">
        <v>878000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878000</v>
      </c>
      <c r="N22" s="41">
        <v>0</v>
      </c>
      <c r="O22" s="40">
        <v>0</v>
      </c>
      <c r="P22" s="40">
        <v>240266.98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240266.98</v>
      </c>
      <c r="Z22" s="38" t="s">
        <v>69</v>
      </c>
      <c r="AA22" s="29">
        <f t="shared" si="0"/>
        <v>0</v>
      </c>
    </row>
    <row r="23" spans="1:27" s="30" customFormat="1" x14ac:dyDescent="0.25">
      <c r="A23" s="39" t="s">
        <v>72</v>
      </c>
      <c r="B23" s="40">
        <v>2300000</v>
      </c>
      <c r="C23" s="40">
        <v>0</v>
      </c>
      <c r="D23" s="40">
        <v>2300000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2300000</v>
      </c>
      <c r="L23" s="40">
        <v>0</v>
      </c>
      <c r="M23" s="40">
        <v>0</v>
      </c>
      <c r="N23" s="41">
        <v>0</v>
      </c>
      <c r="O23" s="40">
        <v>0</v>
      </c>
      <c r="P23" s="40">
        <v>1336103.5900000001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1336103.5900000001</v>
      </c>
      <c r="X23" s="40">
        <v>0</v>
      </c>
      <c r="Y23" s="40">
        <v>0</v>
      </c>
      <c r="Z23" s="38" t="s">
        <v>71</v>
      </c>
      <c r="AA23" s="29">
        <v>2765</v>
      </c>
    </row>
    <row r="24" spans="1:27" s="30" customFormat="1" x14ac:dyDescent="0.25">
      <c r="A24" s="39" t="s">
        <v>74</v>
      </c>
      <c r="B24" s="40">
        <v>5447000</v>
      </c>
      <c r="C24" s="40">
        <v>0</v>
      </c>
      <c r="D24" s="40">
        <v>5447000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5447000</v>
      </c>
      <c r="N24" s="41">
        <v>0</v>
      </c>
      <c r="O24" s="40">
        <v>0</v>
      </c>
      <c r="P24" s="40">
        <v>1275895.19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1598</v>
      </c>
      <c r="X24" s="40">
        <v>0</v>
      </c>
      <c r="Y24" s="40">
        <v>1274297.19</v>
      </c>
      <c r="Z24" s="38" t="s">
        <v>73</v>
      </c>
      <c r="AA24" s="29">
        <f t="shared" si="0"/>
        <v>0</v>
      </c>
    </row>
    <row r="25" spans="1:27" s="28" customFormat="1" x14ac:dyDescent="0.25">
      <c r="A25" s="32" t="s">
        <v>76</v>
      </c>
      <c r="B25" s="33">
        <v>1318000</v>
      </c>
      <c r="C25" s="33">
        <v>0</v>
      </c>
      <c r="D25" s="33">
        <v>1318000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1318000</v>
      </c>
      <c r="L25" s="33">
        <v>0</v>
      </c>
      <c r="M25" s="33">
        <v>0</v>
      </c>
      <c r="N25" s="34">
        <v>0</v>
      </c>
      <c r="O25" s="33">
        <v>0</v>
      </c>
      <c r="P25" s="33">
        <v>1099095.94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1099095.94</v>
      </c>
      <c r="X25" s="33">
        <v>0</v>
      </c>
      <c r="Y25" s="33">
        <v>0</v>
      </c>
      <c r="Z25" s="31" t="s">
        <v>75</v>
      </c>
      <c r="AA25" s="27">
        <v>2115</v>
      </c>
    </row>
    <row r="26" spans="1:27" s="24" customFormat="1" ht="34.5" x14ac:dyDescent="0.25">
      <c r="A26" s="32" t="s">
        <v>78</v>
      </c>
      <c r="B26" s="33">
        <v>10000</v>
      </c>
      <c r="C26" s="33">
        <v>0</v>
      </c>
      <c r="D26" s="33">
        <v>10000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10000</v>
      </c>
      <c r="L26" s="33">
        <v>0</v>
      </c>
      <c r="M26" s="33">
        <v>0</v>
      </c>
      <c r="N26" s="34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1" t="s">
        <v>77</v>
      </c>
      <c r="AA26" s="27"/>
    </row>
    <row r="27" spans="1:27" s="28" customFormat="1" ht="34.5" x14ac:dyDescent="0.25">
      <c r="A27" s="32" t="s">
        <v>80</v>
      </c>
      <c r="B27" s="33">
        <v>24184795.41</v>
      </c>
      <c r="C27" s="33">
        <v>0</v>
      </c>
      <c r="D27" s="33">
        <v>24184795.41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24184795.41</v>
      </c>
      <c r="L27" s="33">
        <v>0</v>
      </c>
      <c r="M27" s="33">
        <v>0</v>
      </c>
      <c r="N27" s="34">
        <v>0</v>
      </c>
      <c r="O27" s="33">
        <v>0</v>
      </c>
      <c r="P27" s="33">
        <v>11236026.939999999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11236026.939999999</v>
      </c>
      <c r="X27" s="33">
        <v>0</v>
      </c>
      <c r="Y27" s="33">
        <v>0</v>
      </c>
      <c r="Z27" s="31" t="s">
        <v>79</v>
      </c>
      <c r="AA27" s="27">
        <v>29902.799999999999</v>
      </c>
    </row>
    <row r="28" spans="1:27" s="28" customFormat="1" ht="23.25" x14ac:dyDescent="0.25">
      <c r="A28" s="32" t="s">
        <v>82</v>
      </c>
      <c r="B28" s="33">
        <v>53000</v>
      </c>
      <c r="C28" s="33">
        <v>0</v>
      </c>
      <c r="D28" s="33">
        <v>53000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53000</v>
      </c>
      <c r="L28" s="33">
        <v>0</v>
      </c>
      <c r="M28" s="33">
        <v>0</v>
      </c>
      <c r="N28" s="34">
        <v>0</v>
      </c>
      <c r="O28" s="33">
        <v>0</v>
      </c>
      <c r="P28" s="33">
        <v>20658.89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20658.89</v>
      </c>
      <c r="X28" s="33">
        <v>0</v>
      </c>
      <c r="Y28" s="33">
        <v>0</v>
      </c>
      <c r="Z28" s="31" t="s">
        <v>81</v>
      </c>
      <c r="AA28" s="27">
        <v>20</v>
      </c>
    </row>
    <row r="29" spans="1:27" s="28" customFormat="1" ht="23.25" x14ac:dyDescent="0.25">
      <c r="A29" s="32" t="s">
        <v>84</v>
      </c>
      <c r="B29" s="33">
        <v>4300000</v>
      </c>
      <c r="C29" s="33">
        <v>0</v>
      </c>
      <c r="D29" s="33">
        <v>4300000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4300000</v>
      </c>
      <c r="L29" s="33">
        <v>0</v>
      </c>
      <c r="M29" s="33">
        <v>0</v>
      </c>
      <c r="N29" s="34">
        <v>0</v>
      </c>
      <c r="O29" s="33">
        <v>0</v>
      </c>
      <c r="P29" s="33">
        <v>2078179.66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2076859.1</v>
      </c>
      <c r="X29" s="33">
        <v>0</v>
      </c>
      <c r="Y29" s="33">
        <v>1320.56</v>
      </c>
      <c r="Z29" s="31" t="s">
        <v>83</v>
      </c>
      <c r="AA29" s="27">
        <v>3700</v>
      </c>
    </row>
    <row r="30" spans="1:27" s="28" customFormat="1" ht="23.25" x14ac:dyDescent="0.25">
      <c r="A30" s="32" t="s">
        <v>86</v>
      </c>
      <c r="B30" s="33">
        <v>1000000</v>
      </c>
      <c r="C30" s="33">
        <v>0</v>
      </c>
      <c r="D30" s="33">
        <v>1000000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1000000</v>
      </c>
      <c r="L30" s="33">
        <v>0</v>
      </c>
      <c r="M30" s="33">
        <v>0</v>
      </c>
      <c r="N30" s="34">
        <v>0</v>
      </c>
      <c r="O30" s="33">
        <v>0</v>
      </c>
      <c r="P30" s="33">
        <v>315255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315255</v>
      </c>
      <c r="X30" s="33">
        <v>0</v>
      </c>
      <c r="Y30" s="33">
        <v>0</v>
      </c>
      <c r="Z30" s="31" t="s">
        <v>85</v>
      </c>
      <c r="AA30" s="27">
        <v>500</v>
      </c>
    </row>
    <row r="31" spans="1:27" s="28" customFormat="1" x14ac:dyDescent="0.25">
      <c r="A31" s="32" t="s">
        <v>88</v>
      </c>
      <c r="B31" s="33">
        <v>10000</v>
      </c>
      <c r="C31" s="33">
        <v>0</v>
      </c>
      <c r="D31" s="33">
        <v>10000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10000</v>
      </c>
      <c r="L31" s="33">
        <v>0</v>
      </c>
      <c r="M31" s="33">
        <v>0</v>
      </c>
      <c r="N31" s="34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1" t="s">
        <v>87</v>
      </c>
      <c r="AA31" s="27"/>
    </row>
    <row r="32" spans="1:27" s="28" customFormat="1" x14ac:dyDescent="0.25">
      <c r="A32" s="32" t="s">
        <v>90</v>
      </c>
      <c r="B32" s="33">
        <v>1100000</v>
      </c>
      <c r="C32" s="33">
        <v>0</v>
      </c>
      <c r="D32" s="33">
        <v>1100000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1100000</v>
      </c>
      <c r="L32" s="33">
        <v>0</v>
      </c>
      <c r="M32" s="33">
        <v>0</v>
      </c>
      <c r="N32" s="34">
        <v>0</v>
      </c>
      <c r="O32" s="33">
        <v>0</v>
      </c>
      <c r="P32" s="33">
        <v>183917.79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183917.79</v>
      </c>
      <c r="X32" s="33">
        <v>0</v>
      </c>
      <c r="Y32" s="33">
        <v>0</v>
      </c>
      <c r="Z32" s="31" t="s">
        <v>89</v>
      </c>
      <c r="AA32" s="27">
        <v>494</v>
      </c>
    </row>
    <row r="33" spans="1:27" s="28" customFormat="1" x14ac:dyDescent="0.25">
      <c r="A33" s="32" t="s">
        <v>92</v>
      </c>
      <c r="B33" s="33">
        <v>11064.59</v>
      </c>
      <c r="C33" s="33">
        <v>0</v>
      </c>
      <c r="D33" s="33">
        <v>11064.59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11064.59</v>
      </c>
      <c r="L33" s="33">
        <v>0</v>
      </c>
      <c r="M33" s="33">
        <v>0</v>
      </c>
      <c r="N33" s="34">
        <v>0</v>
      </c>
      <c r="O33" s="33">
        <v>0</v>
      </c>
      <c r="P33" s="33">
        <v>12990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12990</v>
      </c>
      <c r="X33" s="33">
        <v>0</v>
      </c>
      <c r="Y33" s="33">
        <v>0</v>
      </c>
      <c r="Z33" s="31" t="s">
        <v>91</v>
      </c>
      <c r="AA33" s="27">
        <v>32.299999999999997</v>
      </c>
    </row>
    <row r="34" spans="1:27" s="28" customFormat="1" x14ac:dyDescent="0.25">
      <c r="A34" s="32" t="s">
        <v>94</v>
      </c>
      <c r="B34" s="33">
        <v>0</v>
      </c>
      <c r="C34" s="33">
        <v>0</v>
      </c>
      <c r="D34" s="33">
        <v>0</v>
      </c>
      <c r="E34" s="33">
        <v>323014202.04000002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312860002.04000002</v>
      </c>
      <c r="L34" s="33">
        <v>0</v>
      </c>
      <c r="M34" s="33">
        <v>10154200</v>
      </c>
      <c r="N34" s="34">
        <v>0</v>
      </c>
      <c r="O34" s="33">
        <v>0</v>
      </c>
      <c r="P34" s="33">
        <v>0</v>
      </c>
      <c r="Q34" s="33">
        <v>202163180.66999999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195930591.66999999</v>
      </c>
      <c r="X34" s="33">
        <v>0</v>
      </c>
      <c r="Y34" s="33">
        <v>6232589</v>
      </c>
      <c r="Z34" s="31" t="s">
        <v>93</v>
      </c>
      <c r="AA34" s="27">
        <f>AA35</f>
        <v>337901.94</v>
      </c>
    </row>
    <row r="35" spans="1:27" s="28" customFormat="1" ht="34.5" x14ac:dyDescent="0.25">
      <c r="A35" s="32" t="s">
        <v>96</v>
      </c>
      <c r="B35" s="33">
        <v>0</v>
      </c>
      <c r="C35" s="33">
        <v>0</v>
      </c>
      <c r="D35" s="33">
        <v>0</v>
      </c>
      <c r="E35" s="33">
        <v>323014202.04000002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312860002.04000002</v>
      </c>
      <c r="L35" s="33">
        <v>0</v>
      </c>
      <c r="M35" s="33">
        <v>10154200</v>
      </c>
      <c r="N35" s="34">
        <v>0</v>
      </c>
      <c r="O35" s="33">
        <v>0</v>
      </c>
      <c r="P35" s="33">
        <v>0</v>
      </c>
      <c r="Q35" s="33">
        <v>202163230.66999999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195930641.66999999</v>
      </c>
      <c r="X35" s="33">
        <v>0</v>
      </c>
      <c r="Y35" s="33">
        <v>6232589</v>
      </c>
      <c r="Z35" s="31" t="s">
        <v>95</v>
      </c>
      <c r="AA35" s="27">
        <f>AA36+AA41+AA51+AA58</f>
        <v>337901.94</v>
      </c>
    </row>
    <row r="36" spans="1:27" s="28" customFormat="1" ht="23.25" x14ac:dyDescent="0.25">
      <c r="A36" s="32" t="s">
        <v>98</v>
      </c>
      <c r="B36" s="33">
        <v>0</v>
      </c>
      <c r="C36" s="33">
        <v>0</v>
      </c>
      <c r="D36" s="33">
        <v>0</v>
      </c>
      <c r="E36" s="33">
        <v>114394000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105405000</v>
      </c>
      <c r="L36" s="33">
        <v>0</v>
      </c>
      <c r="M36" s="33">
        <v>8989000</v>
      </c>
      <c r="N36" s="34">
        <v>0</v>
      </c>
      <c r="O36" s="33">
        <v>0</v>
      </c>
      <c r="P36" s="33">
        <v>0</v>
      </c>
      <c r="Q36" s="33">
        <v>78252889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72602900</v>
      </c>
      <c r="X36" s="33">
        <v>0</v>
      </c>
      <c r="Y36" s="33">
        <v>5649989</v>
      </c>
      <c r="Z36" s="31" t="s">
        <v>97</v>
      </c>
      <c r="AA36" s="27">
        <f>AA37+AA40</f>
        <v>128290</v>
      </c>
    </row>
    <row r="37" spans="1:27" s="24" customFormat="1" ht="23.25" x14ac:dyDescent="0.25">
      <c r="A37" s="26" t="s">
        <v>100</v>
      </c>
      <c r="B37" s="36">
        <v>0</v>
      </c>
      <c r="C37" s="36">
        <v>0</v>
      </c>
      <c r="D37" s="36">
        <v>0</v>
      </c>
      <c r="E37" s="36">
        <v>114394000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105405000</v>
      </c>
      <c r="L37" s="36">
        <v>0</v>
      </c>
      <c r="M37" s="36">
        <v>8989000</v>
      </c>
      <c r="N37" s="37">
        <v>0</v>
      </c>
      <c r="O37" s="36">
        <v>0</v>
      </c>
      <c r="P37" s="36">
        <v>0</v>
      </c>
      <c r="Q37" s="36">
        <v>78252889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72602900</v>
      </c>
      <c r="X37" s="36">
        <v>0</v>
      </c>
      <c r="Y37" s="36">
        <v>5649989</v>
      </c>
      <c r="Z37" s="35" t="s">
        <v>99</v>
      </c>
      <c r="AA37" s="25">
        <f>AA38</f>
        <v>105405</v>
      </c>
    </row>
    <row r="38" spans="1:27" s="24" customFormat="1" ht="23.25" x14ac:dyDescent="0.25">
      <c r="A38" s="26" t="s">
        <v>102</v>
      </c>
      <c r="B38" s="36">
        <v>0</v>
      </c>
      <c r="C38" s="36">
        <v>0</v>
      </c>
      <c r="D38" s="36">
        <v>0</v>
      </c>
      <c r="E38" s="36">
        <v>105405000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105405000</v>
      </c>
      <c r="L38" s="36">
        <v>0</v>
      </c>
      <c r="M38" s="36">
        <v>0</v>
      </c>
      <c r="N38" s="37">
        <v>0</v>
      </c>
      <c r="O38" s="36">
        <v>0</v>
      </c>
      <c r="P38" s="36">
        <v>0</v>
      </c>
      <c r="Q38" s="36">
        <v>72602900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72602900</v>
      </c>
      <c r="X38" s="36">
        <v>0</v>
      </c>
      <c r="Y38" s="36">
        <v>0</v>
      </c>
      <c r="Z38" s="35" t="s">
        <v>101</v>
      </c>
      <c r="AA38" s="25">
        <f t="shared" si="0"/>
        <v>105405</v>
      </c>
    </row>
    <row r="39" spans="1:27" s="24" customFormat="1" ht="23.25" x14ac:dyDescent="0.25">
      <c r="A39" s="26" t="s">
        <v>104</v>
      </c>
      <c r="B39" s="36">
        <v>0</v>
      </c>
      <c r="C39" s="36">
        <v>0</v>
      </c>
      <c r="D39" s="36">
        <v>0</v>
      </c>
      <c r="E39" s="36">
        <v>8989000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8989000</v>
      </c>
      <c r="N39" s="37">
        <v>0</v>
      </c>
      <c r="O39" s="36">
        <v>0</v>
      </c>
      <c r="P39" s="36">
        <v>0</v>
      </c>
      <c r="Q39" s="36">
        <v>5649989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5649989</v>
      </c>
      <c r="Z39" s="35" t="s">
        <v>103</v>
      </c>
      <c r="AA39" s="25">
        <f t="shared" si="0"/>
        <v>0</v>
      </c>
    </row>
    <row r="40" spans="1:27" s="24" customFormat="1" ht="39.75" customHeight="1" x14ac:dyDescent="0.25">
      <c r="A40" s="26" t="s">
        <v>154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5" t="s">
        <v>153</v>
      </c>
      <c r="AA40" s="25">
        <v>22885</v>
      </c>
    </row>
    <row r="41" spans="1:27" s="28" customFormat="1" ht="34.5" x14ac:dyDescent="0.25">
      <c r="A41" s="32" t="s">
        <v>106</v>
      </c>
      <c r="B41" s="33">
        <v>0</v>
      </c>
      <c r="C41" s="33">
        <v>0</v>
      </c>
      <c r="D41" s="33">
        <v>0</v>
      </c>
      <c r="E41" s="33">
        <v>27548302.039999999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27548302.039999999</v>
      </c>
      <c r="L41" s="33">
        <v>0</v>
      </c>
      <c r="M41" s="33">
        <v>0</v>
      </c>
      <c r="N41" s="34">
        <v>0</v>
      </c>
      <c r="O41" s="33">
        <v>0</v>
      </c>
      <c r="P41" s="33">
        <v>0</v>
      </c>
      <c r="Q41" s="33">
        <v>4696145.67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4696145.67</v>
      </c>
      <c r="X41" s="33">
        <v>0</v>
      </c>
      <c r="Y41" s="33">
        <v>0</v>
      </c>
      <c r="Z41" s="31" t="s">
        <v>105</v>
      </c>
      <c r="AA41" s="27">
        <f>AA42+AA44+AA45+AA47+AA49</f>
        <v>29703.94</v>
      </c>
    </row>
    <row r="42" spans="1:27" s="24" customFormat="1" ht="68.25" x14ac:dyDescent="0.25">
      <c r="A42" s="26" t="s">
        <v>108</v>
      </c>
      <c r="B42" s="36">
        <v>0</v>
      </c>
      <c r="C42" s="36">
        <v>0</v>
      </c>
      <c r="D42" s="36">
        <v>0</v>
      </c>
      <c r="E42" s="36">
        <v>15132740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15132740</v>
      </c>
      <c r="L42" s="36">
        <v>0</v>
      </c>
      <c r="M42" s="36">
        <v>0</v>
      </c>
      <c r="N42" s="37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5" t="s">
        <v>107</v>
      </c>
      <c r="AA42" s="25">
        <f t="shared" ref="AA42:AA63" si="1">K42/1000</f>
        <v>15132.74</v>
      </c>
    </row>
    <row r="43" spans="1:27" s="24" customFormat="1" ht="79.5" x14ac:dyDescent="0.25">
      <c r="A43" s="26" t="s">
        <v>110</v>
      </c>
      <c r="B43" s="36">
        <v>0</v>
      </c>
      <c r="C43" s="36">
        <v>0</v>
      </c>
      <c r="D43" s="36">
        <v>0</v>
      </c>
      <c r="E43" s="36">
        <v>15132740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15132740</v>
      </c>
      <c r="L43" s="36">
        <v>0</v>
      </c>
      <c r="M43" s="36">
        <v>0</v>
      </c>
      <c r="N43" s="37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5" t="s">
        <v>109</v>
      </c>
      <c r="AA43" s="25">
        <f t="shared" si="1"/>
        <v>15132.74</v>
      </c>
    </row>
    <row r="44" spans="1:27" s="24" customFormat="1" ht="34.5" x14ac:dyDescent="0.25">
      <c r="A44" s="26" t="s">
        <v>155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5" t="s">
        <v>156</v>
      </c>
      <c r="AA44" s="25">
        <v>8.6</v>
      </c>
    </row>
    <row r="45" spans="1:27" s="24" customFormat="1" ht="23.25" x14ac:dyDescent="0.25">
      <c r="A45" s="26" t="s">
        <v>112</v>
      </c>
      <c r="B45" s="36">
        <v>0</v>
      </c>
      <c r="C45" s="36">
        <v>0</v>
      </c>
      <c r="D45" s="36">
        <v>0</v>
      </c>
      <c r="E45" s="36">
        <v>4696145.67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4696145.67</v>
      </c>
      <c r="L45" s="36">
        <v>0</v>
      </c>
      <c r="M45" s="36">
        <v>0</v>
      </c>
      <c r="N45" s="37">
        <v>0</v>
      </c>
      <c r="O45" s="36">
        <v>0</v>
      </c>
      <c r="P45" s="36">
        <v>0</v>
      </c>
      <c r="Q45" s="36">
        <v>4696145.67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4696145.67</v>
      </c>
      <c r="X45" s="36">
        <v>0</v>
      </c>
      <c r="Y45" s="36">
        <v>0</v>
      </c>
      <c r="Z45" s="35" t="s">
        <v>111</v>
      </c>
      <c r="AA45" s="25">
        <v>6896.9</v>
      </c>
    </row>
    <row r="46" spans="1:27" s="24" customFormat="1" ht="34.5" x14ac:dyDescent="0.25">
      <c r="A46" s="26" t="s">
        <v>114</v>
      </c>
      <c r="B46" s="36">
        <v>0</v>
      </c>
      <c r="C46" s="36">
        <v>0</v>
      </c>
      <c r="D46" s="36">
        <v>0</v>
      </c>
      <c r="E46" s="36">
        <v>4696145.67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4696145.67</v>
      </c>
      <c r="L46" s="36">
        <v>0</v>
      </c>
      <c r="M46" s="36">
        <v>0</v>
      </c>
      <c r="N46" s="37">
        <v>0</v>
      </c>
      <c r="O46" s="36">
        <v>0</v>
      </c>
      <c r="P46" s="36">
        <v>0</v>
      </c>
      <c r="Q46" s="36">
        <v>4696145.67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4696145.67</v>
      </c>
      <c r="X46" s="36">
        <v>0</v>
      </c>
      <c r="Y46" s="36">
        <v>0</v>
      </c>
      <c r="Z46" s="35" t="s">
        <v>113</v>
      </c>
      <c r="AA46" s="25">
        <v>6896.9</v>
      </c>
    </row>
    <row r="47" spans="1:27" s="24" customFormat="1" ht="23.25" x14ac:dyDescent="0.25">
      <c r="A47" s="26" t="s">
        <v>116</v>
      </c>
      <c r="B47" s="36">
        <v>0</v>
      </c>
      <c r="C47" s="36">
        <v>0</v>
      </c>
      <c r="D47" s="36">
        <v>0</v>
      </c>
      <c r="E47" s="36">
        <v>222416.37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222416.37</v>
      </c>
      <c r="L47" s="36">
        <v>0</v>
      </c>
      <c r="M47" s="36">
        <v>0</v>
      </c>
      <c r="N47" s="37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5" t="s">
        <v>115</v>
      </c>
      <c r="AA47" s="25">
        <v>168.7</v>
      </c>
    </row>
    <row r="48" spans="1:27" s="24" customFormat="1" ht="23.25" x14ac:dyDescent="0.25">
      <c r="A48" s="26" t="s">
        <v>118</v>
      </c>
      <c r="B48" s="36">
        <v>0</v>
      </c>
      <c r="C48" s="36">
        <v>0</v>
      </c>
      <c r="D48" s="36">
        <v>0</v>
      </c>
      <c r="E48" s="36">
        <v>222416.37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222416.37</v>
      </c>
      <c r="L48" s="36">
        <v>0</v>
      </c>
      <c r="M48" s="36">
        <v>0</v>
      </c>
      <c r="N48" s="37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5" t="s">
        <v>117</v>
      </c>
      <c r="AA48" s="25">
        <v>168.7</v>
      </c>
    </row>
    <row r="49" spans="1:27" s="24" customFormat="1" ht="23.25" x14ac:dyDescent="0.25">
      <c r="A49" s="26" t="s">
        <v>120</v>
      </c>
      <c r="B49" s="36">
        <v>0</v>
      </c>
      <c r="C49" s="36">
        <v>0</v>
      </c>
      <c r="D49" s="36">
        <v>0</v>
      </c>
      <c r="E49" s="36">
        <v>7497000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7497000</v>
      </c>
      <c r="L49" s="36">
        <v>0</v>
      </c>
      <c r="M49" s="36">
        <v>0</v>
      </c>
      <c r="N49" s="37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5" t="s">
        <v>119</v>
      </c>
      <c r="AA49" s="25">
        <f t="shared" si="1"/>
        <v>7497</v>
      </c>
    </row>
    <row r="50" spans="1:27" s="24" customFormat="1" ht="34.5" x14ac:dyDescent="0.25">
      <c r="A50" s="26" t="s">
        <v>122</v>
      </c>
      <c r="B50" s="36">
        <v>0</v>
      </c>
      <c r="C50" s="36">
        <v>0</v>
      </c>
      <c r="D50" s="36">
        <v>0</v>
      </c>
      <c r="E50" s="36">
        <v>7497000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7497000</v>
      </c>
      <c r="L50" s="36">
        <v>0</v>
      </c>
      <c r="M50" s="36">
        <v>0</v>
      </c>
      <c r="N50" s="37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5" t="s">
        <v>121</v>
      </c>
      <c r="AA50" s="25">
        <f t="shared" si="1"/>
        <v>7497</v>
      </c>
    </row>
    <row r="51" spans="1:27" s="28" customFormat="1" ht="23.25" x14ac:dyDescent="0.25">
      <c r="A51" s="32" t="s">
        <v>124</v>
      </c>
      <c r="B51" s="33">
        <v>0</v>
      </c>
      <c r="C51" s="33">
        <v>0</v>
      </c>
      <c r="D51" s="33">
        <v>0</v>
      </c>
      <c r="E51" s="33">
        <v>181071900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179906700</v>
      </c>
      <c r="L51" s="33">
        <v>0</v>
      </c>
      <c r="M51" s="33">
        <v>1165200</v>
      </c>
      <c r="N51" s="34">
        <v>0</v>
      </c>
      <c r="O51" s="33">
        <v>0</v>
      </c>
      <c r="P51" s="33">
        <v>0</v>
      </c>
      <c r="Q51" s="33">
        <v>119214196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118631596</v>
      </c>
      <c r="X51" s="33">
        <v>0</v>
      </c>
      <c r="Y51" s="33">
        <v>582600</v>
      </c>
      <c r="Z51" s="31" t="s">
        <v>123</v>
      </c>
      <c r="AA51" s="27">
        <f>AA52+AA54+AA56</f>
        <v>179284.2</v>
      </c>
    </row>
    <row r="52" spans="1:27" s="24" customFormat="1" ht="34.5" x14ac:dyDescent="0.25">
      <c r="A52" s="26" t="s">
        <v>126</v>
      </c>
      <c r="B52" s="36">
        <v>0</v>
      </c>
      <c r="C52" s="36">
        <v>0</v>
      </c>
      <c r="D52" s="36">
        <v>0</v>
      </c>
      <c r="E52" s="36">
        <v>177741500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177741500</v>
      </c>
      <c r="L52" s="36">
        <v>0</v>
      </c>
      <c r="M52" s="36">
        <v>0</v>
      </c>
      <c r="N52" s="37">
        <v>0</v>
      </c>
      <c r="O52" s="36">
        <v>0</v>
      </c>
      <c r="P52" s="36">
        <v>0</v>
      </c>
      <c r="Q52" s="36">
        <v>117654448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117654448</v>
      </c>
      <c r="X52" s="36">
        <v>0</v>
      </c>
      <c r="Y52" s="36">
        <v>0</v>
      </c>
      <c r="Z52" s="35" t="s">
        <v>125</v>
      </c>
      <c r="AA52" s="25">
        <v>177227.5</v>
      </c>
    </row>
    <row r="53" spans="1:27" s="24" customFormat="1" ht="34.5" x14ac:dyDescent="0.25">
      <c r="A53" s="26" t="s">
        <v>128</v>
      </c>
      <c r="B53" s="36">
        <v>0</v>
      </c>
      <c r="C53" s="36">
        <v>0</v>
      </c>
      <c r="D53" s="36">
        <v>0</v>
      </c>
      <c r="E53" s="36">
        <v>177741500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177741500</v>
      </c>
      <c r="L53" s="36">
        <v>0</v>
      </c>
      <c r="M53" s="36">
        <v>0</v>
      </c>
      <c r="N53" s="37">
        <v>0</v>
      </c>
      <c r="O53" s="36">
        <v>0</v>
      </c>
      <c r="P53" s="36">
        <v>0</v>
      </c>
      <c r="Q53" s="36">
        <v>117654448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117654448</v>
      </c>
      <c r="X53" s="36">
        <v>0</v>
      </c>
      <c r="Y53" s="36">
        <v>0</v>
      </c>
      <c r="Z53" s="35" t="s">
        <v>127</v>
      </c>
      <c r="AA53" s="25">
        <v>177227.5</v>
      </c>
    </row>
    <row r="54" spans="1:27" s="24" customFormat="1" ht="68.25" x14ac:dyDescent="0.25">
      <c r="A54" s="26" t="s">
        <v>130</v>
      </c>
      <c r="B54" s="36">
        <v>0</v>
      </c>
      <c r="C54" s="36">
        <v>0</v>
      </c>
      <c r="D54" s="36">
        <v>0</v>
      </c>
      <c r="E54" s="36">
        <v>1000000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1000000</v>
      </c>
      <c r="L54" s="36">
        <v>0</v>
      </c>
      <c r="M54" s="36">
        <v>0</v>
      </c>
      <c r="N54" s="37">
        <v>0</v>
      </c>
      <c r="O54" s="36">
        <v>0</v>
      </c>
      <c r="P54" s="36">
        <v>0</v>
      </c>
      <c r="Q54" s="36">
        <v>394548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394548</v>
      </c>
      <c r="X54" s="36">
        <v>0</v>
      </c>
      <c r="Y54" s="36">
        <v>0</v>
      </c>
      <c r="Z54" s="35" t="s">
        <v>129</v>
      </c>
      <c r="AA54" s="25">
        <v>891.5</v>
      </c>
    </row>
    <row r="55" spans="1:27" s="24" customFormat="1" ht="68.25" x14ac:dyDescent="0.25">
      <c r="A55" s="26" t="s">
        <v>132</v>
      </c>
      <c r="B55" s="36">
        <v>0</v>
      </c>
      <c r="C55" s="36">
        <v>0</v>
      </c>
      <c r="D55" s="36">
        <v>0</v>
      </c>
      <c r="E55" s="36">
        <v>1000000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1000000</v>
      </c>
      <c r="L55" s="36">
        <v>0</v>
      </c>
      <c r="M55" s="36">
        <v>0</v>
      </c>
      <c r="N55" s="37">
        <v>0</v>
      </c>
      <c r="O55" s="36">
        <v>0</v>
      </c>
      <c r="P55" s="36">
        <v>0</v>
      </c>
      <c r="Q55" s="36">
        <v>394548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394548</v>
      </c>
      <c r="X55" s="36">
        <v>0</v>
      </c>
      <c r="Y55" s="36">
        <v>0</v>
      </c>
      <c r="Z55" s="35" t="s">
        <v>131</v>
      </c>
      <c r="AA55" s="25">
        <v>891.5</v>
      </c>
    </row>
    <row r="56" spans="1:27" s="24" customFormat="1" ht="34.5" x14ac:dyDescent="0.25">
      <c r="A56" s="26" t="s">
        <v>134</v>
      </c>
      <c r="B56" s="36">
        <v>0</v>
      </c>
      <c r="C56" s="36">
        <v>0</v>
      </c>
      <c r="D56" s="36">
        <v>0</v>
      </c>
      <c r="E56" s="36">
        <v>2330400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1165200</v>
      </c>
      <c r="L56" s="36">
        <v>0</v>
      </c>
      <c r="M56" s="36">
        <v>1165200</v>
      </c>
      <c r="N56" s="37">
        <v>0</v>
      </c>
      <c r="O56" s="36">
        <v>0</v>
      </c>
      <c r="P56" s="36">
        <v>0</v>
      </c>
      <c r="Q56" s="36">
        <v>1165200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582600</v>
      </c>
      <c r="X56" s="36">
        <v>0</v>
      </c>
      <c r="Y56" s="36">
        <v>582600</v>
      </c>
      <c r="Z56" s="35" t="s">
        <v>133</v>
      </c>
      <c r="AA56" s="25">
        <f t="shared" si="1"/>
        <v>1165.2</v>
      </c>
    </row>
    <row r="57" spans="1:27" s="24" customFormat="1" ht="45.75" x14ac:dyDescent="0.25">
      <c r="A57" s="26" t="s">
        <v>136</v>
      </c>
      <c r="B57" s="36">
        <v>0</v>
      </c>
      <c r="C57" s="36">
        <v>0</v>
      </c>
      <c r="D57" s="36">
        <v>0</v>
      </c>
      <c r="E57" s="36">
        <v>1165200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1165200</v>
      </c>
      <c r="L57" s="36">
        <v>0</v>
      </c>
      <c r="M57" s="36">
        <v>0</v>
      </c>
      <c r="N57" s="37">
        <v>0</v>
      </c>
      <c r="O57" s="36">
        <v>0</v>
      </c>
      <c r="P57" s="36">
        <v>0</v>
      </c>
      <c r="Q57" s="36">
        <v>582600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582600</v>
      </c>
      <c r="X57" s="36">
        <v>0</v>
      </c>
      <c r="Y57" s="36">
        <v>0</v>
      </c>
      <c r="Z57" s="35" t="s">
        <v>135</v>
      </c>
      <c r="AA57" s="25">
        <f t="shared" si="1"/>
        <v>1165.2</v>
      </c>
    </row>
    <row r="58" spans="1:27" s="24" customFormat="1" x14ac:dyDescent="0.25">
      <c r="A58" s="32" t="s">
        <v>147</v>
      </c>
      <c r="B58" s="33">
        <v>0</v>
      </c>
      <c r="C58" s="33">
        <v>0</v>
      </c>
      <c r="D58" s="33">
        <v>0</v>
      </c>
      <c r="E58" s="33">
        <v>1165200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1165200</v>
      </c>
      <c r="N58" s="34">
        <v>0</v>
      </c>
      <c r="O58" s="33">
        <v>0</v>
      </c>
      <c r="P58" s="33">
        <v>0</v>
      </c>
      <c r="Q58" s="33">
        <v>582600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582600</v>
      </c>
      <c r="Z58" s="31" t="s">
        <v>146</v>
      </c>
      <c r="AA58" s="27">
        <f>AA59+AA60</f>
        <v>623.79999999999995</v>
      </c>
    </row>
    <row r="59" spans="1:27" s="24" customFormat="1" ht="45.75" x14ac:dyDescent="0.25">
      <c r="A59" s="58" t="s">
        <v>157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59" t="s">
        <v>158</v>
      </c>
      <c r="AA59" s="60">
        <v>535</v>
      </c>
    </row>
    <row r="60" spans="1:27" s="24" customFormat="1" ht="39" customHeight="1" x14ac:dyDescent="0.25">
      <c r="A60" s="58" t="s">
        <v>147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59" t="s">
        <v>159</v>
      </c>
      <c r="AA60" s="60">
        <v>88.8</v>
      </c>
    </row>
    <row r="61" spans="1:27" ht="34.5" x14ac:dyDescent="0.25">
      <c r="A61" s="10" t="s">
        <v>138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5">
        <v>0</v>
      </c>
      <c r="O61" s="4">
        <v>0</v>
      </c>
      <c r="P61" s="4">
        <v>0</v>
      </c>
      <c r="Q61" s="4">
        <v>-50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-50</v>
      </c>
      <c r="X61" s="4">
        <v>0</v>
      </c>
      <c r="Y61" s="4">
        <v>0</v>
      </c>
      <c r="Z61" s="9" t="s">
        <v>137</v>
      </c>
      <c r="AA61" s="17">
        <f t="shared" si="1"/>
        <v>0</v>
      </c>
    </row>
    <row r="62" spans="1:27" ht="45.75" x14ac:dyDescent="0.25">
      <c r="A62" s="10" t="s">
        <v>140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5">
        <v>0</v>
      </c>
      <c r="O62" s="4">
        <v>0</v>
      </c>
      <c r="P62" s="4">
        <v>0</v>
      </c>
      <c r="Q62" s="4">
        <v>-50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-50</v>
      </c>
      <c r="X62" s="4">
        <v>0</v>
      </c>
      <c r="Y62" s="4">
        <v>0</v>
      </c>
      <c r="Z62" s="9" t="s">
        <v>139</v>
      </c>
      <c r="AA62" s="17">
        <f t="shared" si="1"/>
        <v>0</v>
      </c>
    </row>
    <row r="63" spans="1:27" ht="46.5" thickBot="1" x14ac:dyDescent="0.3">
      <c r="A63" s="10" t="s">
        <v>142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5">
        <v>0</v>
      </c>
      <c r="O63" s="4">
        <v>0</v>
      </c>
      <c r="P63" s="4">
        <v>0</v>
      </c>
      <c r="Q63" s="4">
        <v>-50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-50</v>
      </c>
      <c r="X63" s="4">
        <v>0</v>
      </c>
      <c r="Y63" s="4">
        <v>0</v>
      </c>
      <c r="Z63" s="9" t="s">
        <v>141</v>
      </c>
      <c r="AA63" s="17">
        <f t="shared" si="1"/>
        <v>0</v>
      </c>
    </row>
    <row r="64" spans="1:27" ht="12.95" customHeight="1" x14ac:dyDescent="0.2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4"/>
    </row>
    <row r="65" spans="1:27" hidden="1" x14ac:dyDescent="0.25">
      <c r="A65" s="2"/>
      <c r="B65" s="13"/>
      <c r="C65" s="13" t="s">
        <v>143</v>
      </c>
      <c r="D65" s="13"/>
      <c r="E65" s="13"/>
      <c r="F65" s="13" t="s">
        <v>143</v>
      </c>
      <c r="G65" s="13" t="s">
        <v>143</v>
      </c>
      <c r="H65" s="13" t="s">
        <v>143</v>
      </c>
      <c r="I65" s="13" t="s">
        <v>143</v>
      </c>
      <c r="J65" s="13" t="s">
        <v>143</v>
      </c>
      <c r="K65" s="13"/>
      <c r="L65" s="13" t="s">
        <v>143</v>
      </c>
      <c r="M65" s="13"/>
      <c r="N65" s="13" t="s">
        <v>143</v>
      </c>
      <c r="O65" s="13" t="s">
        <v>143</v>
      </c>
      <c r="P65" s="13"/>
      <c r="Q65" s="13"/>
      <c r="R65" s="13" t="s">
        <v>143</v>
      </c>
      <c r="S65" s="13" t="s">
        <v>143</v>
      </c>
      <c r="T65" s="13" t="s">
        <v>143</v>
      </c>
      <c r="U65" s="13" t="s">
        <v>143</v>
      </c>
      <c r="V65" s="13" t="s">
        <v>143</v>
      </c>
      <c r="W65" s="13"/>
      <c r="X65" s="13" t="s">
        <v>143</v>
      </c>
      <c r="Y65" s="13"/>
      <c r="Z65" s="13"/>
      <c r="AA65" s="14" t="s">
        <v>144</v>
      </c>
    </row>
  </sheetData>
  <mergeCells count="6">
    <mergeCell ref="A6:A7"/>
    <mergeCell ref="B6:N6"/>
    <mergeCell ref="Z6:Z7"/>
    <mergeCell ref="Z2:AA2"/>
    <mergeCell ref="A3:AA3"/>
    <mergeCell ref="AA6:AA7"/>
  </mergeCells>
  <phoneticPr fontId="0" type="noConversion"/>
  <pageMargins left="0.78740157480314965" right="0.39370078740157483" top="0.59055118110236227" bottom="0.39370078740157483" header="0" footer="0"/>
  <pageSetup paperSize="9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A7A67B-EDC4-4AB1-9899-820CB3FCB3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МО-Бух</cp:lastModifiedBy>
  <cp:lastPrinted>2020-01-21T13:35:52Z</cp:lastPrinted>
  <dcterms:created xsi:type="dcterms:W3CDTF">2019-07-15T13:11:17Z</dcterms:created>
  <dcterms:modified xsi:type="dcterms:W3CDTF">2020-01-21T14:18:30Z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18.2.0.53414082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192.168.45.222</vt:lpwstr>
  </property>
  <property fmtid="{D5CDD505-2E9C-101B-9397-08002B2CF9AE}" pid="8" name="База">
    <vt:lpwstr>Svod_Smart</vt:lpwstr>
  </property>
  <property fmtid="{D5CDD505-2E9C-101B-9397-08002B2CF9AE}" pid="9" name="Пользователь">
    <vt:lpwstr>zp00848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